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70" documentId="13_ncr:1_{F6CB121F-512D-4AA6-A0C1-0FB36C537598}" xr6:coauthVersionLast="47" xr6:coauthVersionMax="47" xr10:uidLastSave="{1B4DD94B-623F-474D-AC5D-CEFDC7371C54}"/>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2" i="5"/>
  <c r="I3" i="6"/>
  <c r="J3"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3" i="6"/>
  <c r="L3" i="6"/>
  <c r="B2" i="6"/>
  <c r="J2" i="6"/>
  <c r="L2"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B48" i="6"/>
  <c r="J48" i="6"/>
  <c r="L48" i="6"/>
  <c r="B49" i="6"/>
  <c r="J49" i="6"/>
  <c r="L4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<sst xmlns="http://schemas.openxmlformats.org/spreadsheetml/2006/main" count="180293" uniqueCount="39131">
  <si>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</si>
  <si>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</si>
  <si>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</si>
  <si>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</si>
  <si>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</si>
  <si>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</si>
  <si>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</si>
  <si>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</si>
  <si>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</si>
  <si>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</si>
  <si>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</si>
  <si>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</si>
  <si>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</si>
  <si>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</si>
  <si>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</si>
  <si>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</si>
  <si>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</si>
  <si>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</si>
  <si>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</si>
  <si>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</si>
  <si>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</si>
  <si>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</si>
  <si>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</si>
  <si>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</si>
  <si>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</si>
  <si>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</si>
  <si>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</si>
  <si>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</si>
  <si>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</si>
  <si>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</si>
  <si>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</si>
  <si>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</si>
  <si>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</si>
  <si>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</si>
  <si>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</si>
  <si>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</si>
  <si>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</si>
  <si>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</si>
  <si>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</si>
  <si>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</si>
  <si>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</si>
  <si>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</si>
  <si>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</si>
  <si>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</si>
  <si>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</si>
  <si>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</si>
  <si>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</si>
  <si>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</si>
  <si>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</si>
  <si>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</si>
  <si>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</si>
  <si>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</si>
  <si>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</si>
  <si>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</si>
  <si>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</si>
  <si>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</si>
  <si>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</si>
  <si>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</si>
  <si>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</si>
  <si>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</si>
  <si>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</si>
  <si>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</si>
  <si>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</si>
  <si>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</si>
  <si>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</si>
  <si>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</si>
  <si>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</si>
  <si>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</si>
  <si>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</si>
  <si>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</si>
  <si>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</si>
  <si>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</si>
  <si>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</si>
  <si>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</si>
  <si>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</si>
  <si>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</si>
  <si>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</si>
  <si>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</si>
  <si>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</si>
  <si>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</si>
  <si>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</si>
  <si>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</si>
  <si>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</si>
  <si>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</si>
  <si>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</si>
  <si>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</si>
  <si>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</si>
  <si>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</si>
  <si>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</si>
  <si>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</si>
  <si>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</si>
  <si>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</si>
  <si>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</si>
  <si>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</si>
  <si>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</si>
  <si>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</si>
  <si>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</si>
  <si>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</si>
  <si>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</si>
  <si>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</si>
  <si>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</si>
  <si>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</si>
  <si>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</si>
  <si>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</si>
  <si>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</si>
  <si>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</si>
  <si>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</si>
  <si>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</si>
  <si>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</si>
  <si>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</si>
  <si>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</si>
  <si>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</si>
  <si>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</si>
  <si>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</si>
  <si>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</si>
  <si>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</si>
  <si>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</si>
  <si>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</si>
  <si>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</si>
  <si>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</si>
  <si>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</si>
  <si>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</si>
  <si>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</si>
  <si>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</si>
  <si>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</si>
  <si>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</si>
  <si>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</si>
  <si>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</si>
  <si>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</si>
  <si>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</si>
  <si>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</si>
  <si>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</si>
  <si>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</si>
  <si>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</si>
  <si>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</si>
  <si>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</si>
  <si>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</si>
  <si>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</si>
  <si>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</si>
  <si>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</si>
  <si>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</si>
  <si>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</si>
  <si>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</si>
  <si>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</si>
  <si>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</si>
  <si>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</si>
  <si>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</si>
  <si>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</si>
  <si>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</si>
  <si>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</si>
  <si>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</si>
  <si>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</si>
  <si>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</si>
  <si>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</si>
  <si>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</si>
  <si>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</si>
  <si>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</si>
  <si>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</si>
  <si>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</si>
  <si>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</si>
  <si>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</si>
  <si>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</si>
  <si>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</si>
  <si>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</si>
  <si>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</si>
  <si>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</si>
  <si>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</si>
  <si>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</si>
  <si>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</si>
  <si>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</si>
  <si>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</si>
  <si>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</si>
  <si>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</si>
  <si>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</si>
  <si>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</si>
  <si>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</si>
  <si>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</si>
  <si>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</si>
  <si>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</si>
  <si>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</si>
  <si>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</si>
  <si>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</si>
  <si>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</si>
  <si>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</si>
  <si>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</si>
  <si>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</si>
  <si>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</si>
  <si>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</si>
  <si>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</si>
  <si>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</si>
  <si>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</si>
  <si>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</si>
  <si>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</si>
  <si>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</si>
  <si>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</si>
  <si>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</si>
  <si>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</si>
  <si>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</si>
  <si>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</si>
  <si>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</si>
  <si>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</si>
  <si>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</si>
  <si>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</si>
  <si>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</si>
  <si>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</si>
  <si>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</si>
  <si>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</si>
  <si>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</si>
  <si>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</si>
  <si>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</si>
  <si>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</si>
  <si>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</si>
  <si>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</si>
  <si>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</si>
  <si>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</si>
  <si>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</si>
  <si>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</si>
  <si>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</si>
  <si>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</si>
  <si>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</si>
  <si>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</si>
  <si>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</si>
  <si>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</si>
  <si>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</si>
  <si>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</si>
  <si>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</si>
  <si>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</si>
  <si>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</si>
  <si>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</si>
  <si>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</si>
  <si>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</si>
  <si>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</si>
  <si>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</si>
  <si>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</si>
  <si>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</si>
  <si>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</si>
  <si>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</si>
  <si>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</si>
  <si>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</si>
  <si>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</si>
  <si>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</si>
  <si>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</si>
  <si>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</si>
  <si>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</si>
  <si>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</si>
  <si>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</si>
  <si>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</si>
  <si>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</si>
  <si>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</si>
  <si>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</si>
  <si>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</si>
  <si>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</si>
  <si>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</si>
  <si>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</si>
  <si>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</si>
  <si>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</si>
  <si>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</si>
  <si>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</si>
  <si>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</si>
  <si>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</si>
  <si>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</si>
  <si>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</si>
  <si>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</si>
  <si>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</si>
  <si>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</si>
  <si>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</si>
  <si>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</si>
  <si>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</si>
  <si>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</si>
  <si>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</si>
  <si>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</si>
  <si>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</si>
  <si>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</si>
  <si>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</si>
  <si>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</si>
  <si>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</si>
  <si>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</si>
  <si>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</si>
  <si>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</si>
  <si>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</si>
  <si>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</si>
  <si>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</si>
  <si>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</si>
  <si>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</si>
  <si>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</si>
  <si>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</si>
  <si>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</si>
  <si>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</si>
  <si>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</si>
  <si>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</si>
  <si>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</si>
  <si>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</si>
  <si>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</si>
  <si>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</si>
  <si>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</si>
  <si>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</si>
  <si>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</si>
  <si>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</si>
  <si>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</si>
  <si>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</si>
  <si>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</si>
  <si>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</si>
  <si>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</si>
  <si>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</si>
  <si>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</si>
  <si>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</si>
  <si>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</si>
  <si>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</si>
  <si>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</si>
  <si>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</si>
  <si>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</si>
  <si>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</si>
  <si>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</si>
  <si>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</si>
  <si>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</si>
  <si>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</si>
  <si>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</si>
  <si>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</si>
  <si>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</si>
  <si>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</si>
  <si>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</si>
  <si>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</si>
  <si>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</si>
  <si>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</si>
  <si>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</si>
  <si>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</si>
  <si>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</si>
  <si>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</si>
  <si>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</si>
  <si>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</si>
  <si>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</si>
  <si>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</si>
  <si>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</si>
  <si>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</si>
  <si>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</si>
  <si>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</si>
  <si>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</si>
  <si>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</si>
  <si>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</si>
  <si>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</si>
  <si>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</si>
  <si>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</si>
  <si>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</si>
  <si>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</si>
  <si>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</si>
  <si>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</si>
  <si>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</si>
  <si>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</si>
  <si>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</si>
  <si>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</si>
  <si>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</si>
  <si>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</si>
  <si>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</si>
  <si>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</si>
  <si>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</si>
  <si>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</si>
  <si>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</si>
  <si>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</si>
  <si>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</si>
  <si>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</si>
  <si>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</si>
  <si>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</si>
  <si>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</si>
  <si>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</si>
  <si>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</si>
  <si>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</si>
  <si>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</si>
  <si>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</si>
  <si>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</si>
  <si>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</si>
  <si>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</si>
  <si>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</si>
  <si>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</si>
  <si>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</si>
  <si>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</si>
  <si>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</si>
  <si>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</si>
  <si>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</si>
  <si>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</si>
  <si>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</si>
  <si>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</si>
  <si>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</si>
  <si>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</si>
  <si>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</si>
  <si>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</si>
  <si>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</si>
  <si>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</si>
  <si>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</si>
  <si>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</si>
  <si>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</si>
  <si>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</si>
  <si>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</si>
  <si>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</si>
  <si>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</si>
  <si>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</si>
  <si>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</si>
  <si>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</si>
  <si>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</si>
  <si>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</si>
  <si>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</si>
  <si>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</si>
  <si>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</si>
  <si>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</si>
  <si>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</si>
  <si>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</si>
  <si>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</si>
  <si>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</si>
  <si>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</si>
  <si>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</si>
  <si>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</si>
  <si>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</si>
  <si>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</si>
  <si>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</si>
  <si>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</si>
  <si>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</si>
  <si>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</si>
  <si>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</si>
  <si>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</si>
  <si>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</si>
  <si>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</si>
  <si>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</si>
  <si>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</si>
  <si>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</si>
  <si>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</si>
  <si>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</si>
  <si>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</si>
  <si>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</si>
  <si>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</si>
  <si>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</si>
  <si>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</si>
  <si>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</si>
  <si>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</si>
  <si>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</si>
  <si>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</si>
  <si>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</si>
  <si>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</si>
  <si>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</si>
  <si>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</si>
  <si>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</si>
  <si>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</si>
  <si>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</si>
  <si>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</si>
  <si>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</si>
  <si>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</si>
  <si>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</si>
  <si>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</si>
  <si>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</si>
  <si>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</si>
  <si>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</si>
  <si>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</si>
  <si>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</si>
  <si>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</si>
  <si>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</si>
  <si>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</si>
  <si>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</si>
  <si>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</si>
  <si>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</si>
  <si>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</si>
  <si>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</si>
  <si>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</si>
  <si>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</si>
  <si>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</si>
  <si>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</si>
  <si>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</si>
  <si>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</si>
  <si>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</si>
  <si>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</si>
  <si>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</si>
  <si>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</si>
  <si>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</si>
  <si>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</si>
  <si>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</si>
  <si>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</si>
  <si>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</si>
  <si>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</si>
  <si>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</si>
  <si>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</si>
  <si>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</si>
  <si>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</si>
  <si>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</si>
  <si>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</si>
  <si>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</si>
  <si>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</si>
  <si>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</si>
  <si>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</si>
  <si>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</si>
  <si>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</si>
  <si>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</si>
  <si>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</si>
  <si>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</si>
  <si>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</si>
  <si>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</si>
  <si>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</si>
  <si>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</si>
  <si>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</si>
  <si>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</si>
  <si>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</si>
  <si>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</si>
  <si>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</si>
  <si>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</si>
  <si>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</si>
  <si>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</si>
  <si>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</si>
  <si>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</si>
  <si>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</si>
  <si>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</si>
  <si>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</si>
  <si>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</si>
  <si>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</si>
  <si>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</si>
  <si>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</si>
  <si>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</si>
  <si>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</si>
  <si>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</si>
  <si>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</si>
  <si>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</si>
  <si>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</si>
  <si>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</si>
  <si>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</si>
  <si>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</si>
  <si>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</si>
  <si>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</si>
  <si>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</si>
  <si>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</si>
  <si>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</si>
  <si>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</si>
  <si>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</si>
  <si>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</si>
  <si>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</si>
  <si>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</si>
  <si>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</si>
  <si>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</si>
  <si>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</si>
  <si>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</si>
  <si>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</si>
  <si>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</si>
  <si>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</si>
  <si>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</si>
  <si>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</si>
  <si>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</si>
  <si>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</si>
  <si>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</si>
  <si>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</si>
  <si>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</si>
  <si>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</si>
  <si>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</si>
  <si>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</si>
  <si>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</si>
  <si>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</si>
  <si>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</si>
  <si>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</si>
  <si>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</si>
  <si>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</si>
  <si>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</si>
  <si>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</si>
  <si>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</si>
  <si>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</si>
  <si>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</si>
  <si>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</si>
  <si>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</si>
  <si>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</si>
  <si>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</si>
  <si>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</si>
  <si>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</si>
  <si>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</si>
  <si>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</si>
  <si>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</si>
  <si>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</si>
  <si>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</si>
  <si>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</si>
  <si>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</si>
  <si>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</si>
  <si>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</si>
  <si>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</si>
  <si>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</si>
  <si>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</si>
  <si>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</si>
  <si>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</si>
  <si>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</si>
  <si>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</si>
  <si>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</si>
  <si>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</si>
  <si>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</si>
  <si>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</si>
  <si>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</si>
  <si>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</si>
  <si>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</si>
  <si>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</si>
  <si>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</si>
  <si>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</si>
  <si>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</si>
  <si>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</si>
  <si>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</si>
  <si>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</si>
  <si>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</si>
  <si>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</si>
  <si>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</si>
  <si>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</si>
  <si>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</si>
  <si>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</si>
  <si>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</si>
  <si>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</si>
  <si>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</si>
  <si>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</si>
  <si>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</si>
  <si>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</si>
  <si>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</si>
  <si>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</si>
  <si>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</si>
  <si>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</si>
  <si>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</si>
  <si>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</si>
  <si>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</si>
  <si>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</si>
  <si>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</si>
  <si>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</si>
  <si>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</si>
  <si>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</si>
  <si>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</si>
  <si>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</si>
  <si>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</si>
  <si>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</si>
  <si>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</si>
  <si>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</si>
  <si>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</si>
  <si>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</si>
  <si>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</si>
  <si>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</si>
  <si>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</si>
  <si>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</si>
  <si>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</si>
  <si>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</si>
  <si>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</si>
  <si>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</si>
  <si>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</si>
  <si>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</si>
  <si>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</si>
  <si>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</si>
  <si>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</si>
  <si>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</si>
  <si>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</si>
  <si>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</si>
  <si>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</si>
  <si>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</si>
  <si>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</si>
  <si>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</si>
  <si>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</si>
  <si>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</si>
  <si>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</si>
  <si>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</si>
  <si>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</si>
  <si>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</si>
  <si>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</si>
  <si>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</si>
  <si>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</si>
  <si>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</si>
  <si>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</si>
  <si>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</si>
  <si>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</si>
  <si>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</si>
  <si>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</si>
  <si>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</si>
  <si>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</si>
  <si>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</si>
  <si>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</si>
  <si>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</si>
  <si>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</si>
  <si>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</si>
  <si>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</si>
  <si>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</si>
  <si>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</si>
  <si>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</si>
  <si>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</si>
  <si>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</si>
  <si>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</si>
  <si>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</si>
  <si>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</si>
  <si>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</si>
  <si>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</si>
  <si>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</si>
  <si>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</si>
  <si>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</si>
  <si>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</si>
  <si>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</si>
  <si>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</si>
  <si>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</si>
  <si>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</si>
  <si>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</si>
  <si>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</si>
  <si>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</si>
  <si>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</si>
  <si>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</si>
  <si>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</si>
  <si>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</si>
  <si>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</si>
  <si>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</si>
  <si>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</si>
  <si>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</si>
  <si>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</si>
  <si>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</si>
  <si>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</si>
  <si>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</si>
  <si>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</si>
  <si>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</si>
  <si>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</si>
  <si>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</si>
  <si>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</si>
  <si>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</si>
  <si>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</si>
  <si>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</si>
  <si>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</si>
  <si>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</si>
  <si>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</si>
  <si>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</si>
  <si>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</si>
  <si>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</si>
  <si>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</si>
  <si>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</si>
  <si>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</si>
  <si>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</si>
  <si>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</si>
  <si>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</si>
  <si>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</si>
  <si>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</si>
  <si>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</si>
  <si>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</si>
  <si>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</si>
  <si>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</si>
  <si>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</si>
  <si>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</si>
  <si>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</si>
  <si>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</si>
  <si>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</si>
  <si>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</si>
  <si>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</si>
  <si>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</si>
  <si>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</si>
  <si>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</si>
  <si>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</si>
  <si>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</si>
  <si>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</si>
  <si>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</si>
  <si>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</si>
  <si>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</si>
  <si>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</si>
  <si>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</si>
  <si>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</si>
  <si>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</si>
  <si>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</si>
  <si>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</si>
  <si>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</si>
  <si>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</si>
  <si>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</si>
  <si>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</si>
  <si>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</si>
  <si>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</si>
  <si>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</si>
  <si>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</si>
  <si>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</si>
  <si>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</si>
  <si>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</si>
  <si>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</si>
  <si>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</si>
  <si>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</si>
  <si>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</si>
  <si>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</si>
  <si>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</si>
  <si>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</si>
  <si>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</si>
  <si>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</si>
  <si>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</si>
  <si>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</si>
  <si>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</si>
  <si>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</si>
  <si>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</si>
  <si>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</si>
  <si>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</si>
  <si>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</si>
  <si>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</si>
  <si>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</si>
  <si>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</si>
  <si>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</si>
  <si>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</si>
  <si>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</si>
  <si>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</si>
  <si>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</si>
  <si>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</si>
  <si>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</si>
  <si>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</si>
  <si>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</si>
  <si>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</si>
  <si>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</si>
  <si>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</si>
  <si>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</si>
  <si>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</si>
  <si>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</si>
  <si>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</si>
  <si>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</si>
  <si>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</si>
  <si>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</si>
  <si>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</si>
  <si>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</si>
  <si>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</si>
  <si>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</si>
  <si>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</si>
  <si>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</si>
  <si>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</si>
  <si>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</si>
  <si>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</si>
  <si>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</si>
  <si>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</si>
  <si>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</si>
  <si>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</si>
  <si>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</si>
  <si>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</si>
  <si>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</si>
  <si>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</si>
  <si>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</si>
  <si>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</si>
  <si>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</si>
  <si>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</si>
  <si>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</si>
  <si>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</si>
  <si>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</si>
  <si>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</si>
  <si>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</si>
  <si>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</si>
  <si>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</si>
  <si>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</si>
  <si>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</si>
  <si>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</si>
  <si>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</si>
  <si>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</si>
  <si>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</si>
  <si>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</si>
  <si>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</si>
  <si>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</si>
  <si>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</si>
  <si>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</si>
  <si>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</si>
  <si>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</si>
  <si>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</si>
  <si>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</si>
  <si>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</si>
  <si>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</si>
  <si>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</si>
  <si>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</si>
  <si>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</si>
  <si>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</si>
  <si>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</si>
  <si>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</si>
  <si>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</si>
  <si>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</si>
  <si>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</si>
  <si>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</si>
  <si>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</si>
  <si>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</si>
  <si>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</si>
  <si>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</si>
  <si>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</si>
  <si>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</si>
  <si>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</si>
  <si>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</si>
  <si>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</si>
  <si>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</si>
  <si>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</si>
  <si>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</si>
  <si>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</si>
  <si>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</si>
  <si>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</si>
  <si>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</si>
  <si>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</si>
  <si>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</si>
  <si>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</si>
  <si>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</si>
  <si>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</si>
  <si>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</si>
  <si>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</si>
  <si>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</si>
  <si>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</si>
  <si>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</si>
  <si>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</si>
  <si>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</si>
  <si>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</si>
  <si>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</si>
  <si>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</si>
  <si>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</si>
  <si>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</si>
  <si>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</si>
  <si>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</si>
  <si>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</si>
  <si>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</si>
  <si>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</si>
  <si>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</si>
  <si>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</si>
  <si>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</si>
  <si>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</si>
  <si>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</si>
  <si>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</si>
  <si>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</si>
  <si>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</si>
  <si>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</si>
  <si>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</si>
  <si>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</si>
  <si>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</si>
  <si>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</si>
  <si>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</si>
  <si>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</si>
  <si>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</si>
  <si>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</si>
  <si>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</si>
  <si>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</si>
  <si>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</si>
  <si>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</si>
  <si>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</si>
  <si>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</si>
  <si>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</si>
  <si>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</si>
  <si>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</si>
  <si>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</si>
  <si>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</si>
  <si>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</si>
  <si>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</si>
  <si>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</si>
  <si>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</si>
  <si>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</si>
  <si>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</si>
  <si>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</si>
  <si>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</si>
  <si>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</si>
  <si>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</si>
  <si>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</si>
  <si>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</si>
  <si>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</si>
  <si>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</si>
  <si>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</si>
  <si>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</si>
  <si>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</si>
  <si>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</si>
  <si>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</si>
  <si>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</si>
  <si>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</si>
  <si>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</si>
  <si>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</si>
  <si>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</si>
  <si>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</si>
  <si>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</si>
  <si>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</si>
  <si>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</si>
  <si>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</si>
  <si>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</si>
  <si>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</si>
  <si>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</si>
  <si>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</si>
  <si>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</si>
  <si>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</si>
  <si>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</si>
  <si>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</si>
  <si>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</si>
  <si>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</si>
  <si>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</si>
  <si>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</si>
  <si>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</si>
  <si>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</si>
  <si>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</si>
  <si>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</si>
  <si>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</si>
  <si>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</si>
  <si>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</si>
  <si>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</si>
  <si>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</si>
  <si>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</si>
  <si>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</si>
  <si>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</si>
  <si>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</si>
  <si>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</si>
  <si>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</si>
  <si>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</si>
  <si>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</si>
  <si>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</si>
  <si>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</si>
  <si>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</si>
  <si>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</si>
  <si>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</si>
  <si>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</si>
  <si>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</si>
  <si>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</si>
  <si>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</si>
  <si>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</si>
  <si>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</si>
  <si>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</si>
  <si>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</si>
  <si>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</si>
  <si>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</si>
  <si>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</si>
  <si>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</si>
  <si>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</si>
  <si>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</si>
  <si>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</si>
  <si>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</si>
  <si>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</si>
  <si>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</si>
  <si>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</si>
  <si>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</si>
  <si>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</si>
  <si>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</si>
  <si>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</si>
  <si>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</si>
  <si>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</si>
  <si>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</si>
  <si>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</si>
  <si>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</si>
  <si>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</si>
  <si>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</si>
  <si>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</si>
  <si>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</si>
  <si>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</si>
  <si>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</si>
  <si>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</si>
  <si>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</si>
  <si>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</si>
  <si>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</si>
  <si>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</si>
  <si>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</si>
  <si>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</si>
  <si>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</si>
  <si>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</si>
  <si>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</si>
  <si>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</si>
  <si>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</si>
  <si>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</si>
  <si>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</si>
  <si>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</si>
  <si>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</si>
  <si>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</si>
  <si>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</si>
  <si>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</si>
  <si>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</si>
  <si>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</si>
  <si>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</si>
  <si>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</si>
  <si>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</si>
  <si>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</si>
  <si>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</si>
  <si>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</si>
  <si>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</si>
  <si>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</si>
  <si>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</si>
  <si>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</si>
  <si>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</si>
  <si>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</si>
  <si>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</si>
  <si>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</si>
  <si>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</si>
  <si>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</si>
  <si>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</si>
  <si>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</si>
  <si>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</si>
  <si>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</si>
  <si>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</si>
  <si>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</si>
  <si>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</si>
  <si>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</si>
  <si>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</si>
  <si>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</si>
  <si>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</si>
  <si>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</si>
  <si>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</si>
  <si>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</si>
  <si>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</si>
  <si>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</si>
  <si>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</si>
  <si>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</si>
  <si>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</si>
  <si>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</si>
  <si>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</si>
  <si>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</si>
  <si>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</si>
  <si>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</si>
  <si>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</si>
  <si>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</si>
  <si>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</si>
  <si>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</si>
  <si>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</si>
  <si>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</si>
  <si>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</si>
  <si>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</si>
  <si>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</si>
  <si>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</si>
  <si>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</si>
  <si>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</si>
  <si>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</si>
  <si>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</si>
  <si>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</si>
  <si>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</si>
  <si>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</si>
  <si>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</si>
  <si>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</si>
  <si>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</si>
  <si>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</si>
  <si>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</si>
  <si>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</si>
  <si>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</si>
  <si>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</si>
  <si>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</si>
  <si>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</si>
  <si>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</si>
  <si>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</si>
  <si>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</si>
  <si>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</si>
  <si>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</si>
  <si>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</si>
  <si>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</si>
  <si>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</si>
  <si>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</si>
  <si>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</si>
  <si>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</si>
  <si>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</si>
  <si>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</si>
  <si>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</si>
  <si>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</si>
  <si>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</si>
  <si>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</si>
  <si>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</si>
  <si>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</si>
  <si>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</si>
  <si>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</si>
  <si>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</si>
  <si>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</si>
  <si>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</si>
  <si>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</si>
  <si>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</si>
  <si>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</si>
  <si>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</si>
  <si>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</si>
  <si>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</si>
  <si>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</si>
  <si>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</si>
  <si>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</si>
  <si>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</si>
  <si>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</si>
  <si>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</si>
  <si>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</si>
  <si>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</si>
  <si>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</si>
  <si>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</si>
  <si>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</si>
  <si>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</si>
  <si>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</si>
  <si>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</si>
  <si>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</si>
  <si>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</si>
  <si>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</si>
  <si>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</si>
  <si>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</si>
  <si>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</si>
  <si>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</si>
  <si>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</si>
  <si>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</si>
  <si>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</si>
  <si>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</si>
  <si>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</si>
  <si>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</si>
  <si>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</si>
  <si>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</si>
  <si>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</si>
  <si>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</si>
  <si>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</si>
  <si>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</si>
  <si>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</si>
  <si>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</si>
  <si>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</si>
  <si>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</si>
  <si>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</si>
  <si>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</si>
  <si>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</si>
  <si>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</si>
  <si>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</si>
  <si>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</si>
  <si>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</si>
  <si>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</si>
  <si>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</si>
  <si>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</si>
  <si>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</si>
  <si>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</si>
  <si>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</si>
  <si>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</si>
  <si>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</si>
  <si>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</si>
  <si>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</si>
  <si>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</si>
  <si>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</si>
  <si>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</si>
  <si>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</si>
  <si>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</si>
  <si>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</si>
  <si>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</si>
  <si>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</si>
  <si>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</si>
  <si>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</si>
  <si>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</si>
  <si>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</si>
  <si>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</si>
  <si>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</si>
  <si>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</si>
  <si>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</si>
  <si>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</si>
  <si>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</si>
  <si>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</si>
  <si>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</si>
  <si>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</si>
  <si>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</si>
  <si>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</si>
  <si>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</si>
  <si>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</si>
  <si>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</si>
  <si>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</si>
  <si>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</si>
  <si>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</si>
  <si>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</si>
  <si>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</si>
  <si>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</si>
  <si>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</si>
  <si>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</si>
  <si>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</si>
  <si>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</si>
  <si>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</si>
  <si>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</si>
  <si>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</si>
  <si>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</si>
  <si>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</si>
  <si>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</si>
  <si>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</si>
  <si>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</si>
  <si>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</si>
  <si>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</si>
  <si>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</si>
  <si>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</si>
  <si>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</si>
  <si>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</si>
  <si>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</si>
  <si>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</si>
  <si>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</si>
  <si>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</si>
  <si>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</si>
  <si>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</si>
  <si>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</si>
  <si>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</si>
  <si>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</si>
  <si>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</si>
  <si>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</si>
  <si>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</si>
  <si>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</si>
  <si>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</si>
  <si>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</si>
  <si>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</si>
  <si>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</si>
  <si>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</si>
  <si>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</si>
  <si>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</si>
  <si>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</si>
  <si>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</si>
  <si>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</si>
  <si>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</si>
  <si>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</si>
  <si>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</si>
  <si>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</si>
  <si>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</si>
  <si>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</si>
  <si>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</si>
  <si>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</si>
  <si>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</si>
  <si>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</si>
  <si>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</si>
  <si>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</si>
  <si>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</si>
  <si>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</si>
  <si>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</si>
  <si>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</si>
  <si>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</si>
  <si>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</si>
  <si>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</si>
  <si>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</si>
  <si>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</si>
  <si>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</si>
  <si>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</si>
  <si>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</si>
  <si>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</si>
  <si>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</si>
  <si>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</si>
  <si>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</si>
  <si>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</si>
  <si>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</si>
  <si>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</si>
  <si>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</si>
  <si>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</si>
  <si>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</si>
  <si>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</si>
  <si>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</si>
  <si>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</si>
  <si>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</si>
  <si>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</si>
  <si>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</si>
  <si>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</si>
  <si>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</si>
  <si>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</si>
  <si>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</si>
  <si>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</si>
  <si>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</si>
  <si>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</si>
  <si>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</si>
  <si>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</si>
  <si>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</si>
  <si>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</si>
  <si>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</si>
  <si>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</si>
  <si>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</si>
  <si>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</si>
  <si>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</si>
  <si>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</si>
  <si>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</si>
  <si>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</si>
  <si>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</si>
  <si>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</si>
  <si>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</si>
  <si>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</si>
  <si>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</si>
  <si>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</si>
  <si>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</si>
  <si>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</si>
  <si>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</si>
  <si>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</si>
  <si>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</si>
  <si>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</si>
  <si>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</si>
  <si>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</si>
  <si>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</si>
  <si>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</si>
  <si>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</si>
  <si>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</si>
  <si>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</si>
  <si>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</si>
  <si>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</si>
  <si>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</si>
  <si>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</si>
  <si>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</si>
  <si>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</si>
  <si>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</si>
  <si>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</si>
  <si>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</si>
  <si>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</si>
  <si>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</si>
  <si>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</si>
  <si>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</si>
  <si>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</si>
  <si>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</si>
  <si>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</si>
  <si>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</si>
  <si>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</si>
  <si>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</si>
  <si>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</si>
  <si>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</si>
  <si>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</si>
  <si>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</si>
  <si>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</si>
  <si>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</si>
  <si>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</si>
  <si>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</si>
  <si>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</si>
  <si>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</si>
  <si>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</si>
  <si>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</si>
  <si>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</si>
  <si>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</si>
  <si>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</si>
  <si>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</si>
  <si>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</si>
  <si>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</si>
  <si>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</si>
  <si>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</si>
  <si>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</si>
  <si>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</si>
  <si>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</si>
  <si>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</si>
  <si>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</si>
  <si>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</si>
  <si>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</si>
  <si>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</si>
  <si>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</si>
  <si>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</si>
  <si>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</si>
  <si>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</si>
  <si>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</si>
  <si>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</si>
  <si>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</si>
  <si>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</si>
  <si>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</si>
  <si>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</si>
  <si>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</si>
  <si>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</si>
  <si>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</si>
  <si>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</si>
  <si>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</si>
  <si>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</si>
  <si>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</si>
  <si>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</si>
  <si>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</si>
  <si>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</si>
  <si>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</si>
  <si>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</si>
  <si>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</si>
  <si>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</si>
  <si>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</si>
  <si>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</si>
  <si>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</si>
  <si>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</si>
  <si>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</si>
  <si>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</si>
  <si>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</si>
  <si>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</si>
  <si>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</si>
  <si>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</si>
  <si>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</si>
  <si>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</si>
  <si>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</si>
  <si>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</si>
  <si>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</si>
  <si>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</si>
  <si>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</si>
  <si>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</si>
  <si>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</si>
  <si>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</si>
  <si>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</si>
  <si>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</si>
  <si>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</si>
  <si>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</si>
  <si>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</si>
  <si>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</si>
  <si>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</si>
  <si>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</si>
  <si>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</si>
  <si>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</si>
  <si>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</si>
  <si>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</si>
  <si>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</si>
  <si>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</si>
  <si>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</si>
  <si>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</si>
  <si>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</si>
  <si>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</si>
  <si>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</si>
  <si>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</si>
  <si>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</si>
  <si>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</si>
  <si>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</si>
  <si>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</si>
  <si>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</si>
  <si>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</si>
  <si>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</si>
  <si>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</si>
  <si>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</si>
  <si>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</si>
  <si>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</si>
  <si>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</si>
  <si>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</si>
  <si>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</si>
  <si>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</si>
  <si>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</si>
  <si>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</si>
  <si>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</si>
  <si>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</si>
  <si>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</si>
  <si>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</si>
  <si>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</si>
  <si>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</si>
  <si>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</si>
  <si>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</si>
  <si>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</si>
  <si>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</si>
  <si>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</si>
  <si>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</si>
  <si>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</si>
  <si>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</si>
  <si>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</si>
  <si>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</si>
  <si>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</si>
  <si>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</si>
  <si>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</si>
  <si>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</si>
  <si>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</si>
  <si>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</si>
  <si>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</si>
  <si>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</si>
  <si>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</si>
  <si>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</si>
  <si>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</si>
  <si>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</si>
  <si>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</si>
  <si>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</si>
  <si>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</si>
  <si>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</si>
  <si>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</si>
  <si>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</si>
  <si>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</si>
  <si>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</si>
  <si>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</si>
  <si>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</si>
  <si>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</si>
  <si>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</si>
  <si>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</si>
  <si>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</si>
  <si>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</si>
  <si>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</si>
  <si>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</si>
  <si>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</si>
  <si>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</si>
  <si>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</si>
  <si>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</si>
  <si>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</si>
  <si>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</si>
  <si>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</si>
  <si>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</si>
  <si>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</si>
  <si>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</si>
  <si>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</si>
  <si>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</si>
  <si>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</si>
  <si>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</si>
  <si>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</si>
  <si>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</si>
  <si>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</si>
  <si>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</si>
  <si>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</si>
  <si>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</si>
  <si>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</si>
  <si>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</si>
  <si>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</si>
  <si>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</si>
  <si>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</si>
  <si>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</si>
  <si>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</si>
  <si>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</si>
  <si>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</si>
  <si>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</si>
  <si>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</si>
  <si>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</si>
  <si>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</si>
  <si>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</si>
  <si>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</si>
  <si>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</si>
  <si>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</si>
  <si>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</si>
  <si>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</si>
  <si>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</si>
  <si>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</si>
  <si>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</si>
  <si>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</si>
  <si>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</si>
  <si>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</si>
  <si>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</si>
  <si>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</si>
  <si>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</si>
  <si>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</si>
  <si>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</si>
  <si>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</si>
  <si>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</si>
  <si>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</si>
  <si>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</si>
  <si>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</si>
  <si>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</si>
  <si>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</si>
  <si>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</si>
  <si>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</si>
  <si>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</si>
  <si>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</si>
  <si>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</si>
  <si>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</si>
  <si>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</si>
  <si>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</si>
  <si>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</si>
  <si>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</si>
  <si>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</si>
  <si>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</si>
  <si>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</si>
  <si>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</si>
  <si>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</si>
  <si>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</si>
  <si>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</si>
  <si>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</si>
  <si>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</si>
  <si>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</si>
  <si>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</si>
  <si>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</si>
  <si>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</si>
  <si>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</si>
  <si>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</si>
  <si>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</si>
  <si>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</si>
  <si>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</si>
  <si>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</si>
  <si>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</si>
  <si>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</si>
  <si>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</si>
  <si>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</si>
  <si>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</si>
  <si>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</si>
  <si>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</si>
  <si>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</si>
  <si>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</si>
  <si>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</si>
  <si>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</si>
  <si>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</si>
  <si>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</si>
  <si>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</si>
  <si>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</si>
  <si>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</si>
  <si>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</si>
  <si>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</si>
  <si>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</si>
  <si>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</si>
  <si>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</si>
  <si>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</si>
  <si>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</si>
  <si>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</si>
  <si>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</si>
  <si>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</si>
  <si>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</si>
  <si>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</si>
  <si>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</si>
  <si>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</si>
  <si>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</si>
  <si>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</si>
  <si>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</si>
  <si>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</si>
  <si>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</si>
  <si>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</si>
  <si>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</si>
  <si>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</si>
  <si>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</si>
  <si>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</si>
  <si>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</si>
  <si>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</si>
  <si>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</si>
  <si>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</si>
  <si>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</si>
  <si>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</si>
  <si>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</si>
  <si>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</si>
  <si>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</si>
  <si>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</si>
  <si>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</si>
  <si>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</si>
  <si>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</si>
  <si>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</si>
  <si>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</si>
  <si>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</si>
  <si>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</si>
  <si>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</si>
  <si>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</si>
  <si>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</si>
  <si>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</si>
  <si>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</si>
  <si>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</si>
  <si>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</si>
  <si>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</si>
  <si>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</si>
  <si>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</si>
  <si>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</si>
  <si>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</si>
  <si>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</si>
  <si>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</si>
  <si>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</si>
  <si>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</si>
  <si>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</si>
  <si>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</si>
  <si>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</si>
  <si>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</si>
  <si>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</si>
  <si>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</si>
  <si>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</si>
  <si>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</si>
  <si>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</si>
  <si>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</si>
  <si>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</si>
  <si>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</si>
  <si>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</si>
  <si>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</si>
  <si>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</si>
  <si>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</si>
  <si>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</si>
  <si>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</si>
  <si>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</si>
  <si>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</si>
  <si>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</si>
  <si>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</si>
  <si>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</si>
  <si>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</si>
  <si>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</si>
  <si>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</si>
  <si>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</si>
  <si>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</si>
  <si>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</si>
  <si>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</si>
  <si>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</si>
  <si>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</si>
  <si>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</si>
  <si>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</si>
  <si>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</si>
  <si>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</si>
  <si>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</si>
  <si>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</si>
  <si>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</si>
  <si>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</si>
  <si>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</si>
  <si>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</si>
  <si>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</si>
  <si>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</si>
  <si>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</si>
  <si>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</si>
  <si>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</si>
  <si>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</si>
  <si>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</si>
  <si>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</si>
  <si>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</si>
  <si>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</si>
  <si>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</si>
  <si>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</si>
  <si>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</si>
  <si>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</si>
  <si>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</si>
  <si>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</si>
  <si>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</si>
  <si>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</si>
  <si>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</si>
  <si>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</si>
  <si>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</si>
  <si>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</si>
  <si>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</si>
  <si>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</si>
  <si>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</si>
  <si>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</si>
  <si>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</si>
  <si>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</si>
  <si>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</si>
  <si>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</si>
  <si>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</si>
  <si>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</si>
  <si>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</si>
  <si>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</si>
  <si>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</si>
  <si>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</si>
  <si>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</si>
  <si>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</si>
  <si>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</si>
  <si>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</si>
  <si>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</si>
  <si>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</si>
  <si>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</si>
  <si>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</si>
  <si>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</si>
  <si>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</si>
  <si>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</si>
  <si>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</si>
  <si>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</si>
  <si>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</si>
  <si>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</si>
  <si>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</si>
  <si>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</si>
  <si>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</si>
  <si>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</si>
  <si>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</si>
  <si>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</si>
  <si>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</si>
  <si>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</si>
  <si>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</si>
  <si>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</si>
  <si>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</si>
  <si>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</si>
  <si>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</si>
  <si>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</si>
  <si>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</si>
  <si>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</si>
  <si>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</si>
  <si>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</si>
  <si>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</si>
  <si>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</si>
  <si>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</si>
  <si>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</si>
  <si>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</si>
  <si>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</si>
  <si>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</si>
  <si>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</si>
  <si>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</si>
  <si>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</si>
  <si>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</si>
  <si>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</si>
  <si>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</si>
  <si>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</si>
  <si>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</si>
  <si>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</si>
  <si>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</si>
  <si>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</si>
  <si>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</si>
  <si>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</si>
  <si>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</si>
  <si>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</si>
  <si>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</si>
  <si>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</si>
  <si>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</si>
  <si>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</si>
  <si>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</si>
  <si>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</si>
  <si>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</si>
  <si>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</si>
  <si>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</si>
  <si>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</si>
  <si>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</si>
  <si>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</si>
  <si>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</si>
  <si>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</si>
  <si>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</si>
  <si>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</si>
  <si>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</si>
  <si>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</si>
  <si>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</si>
  <si>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</si>
  <si>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</si>
  <si>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</si>
  <si>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</si>
  <si>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</si>
  <si>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</si>
  <si>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</si>
  <si>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</si>
  <si>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</si>
  <si>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</si>
  <si>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</si>
  <si>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</si>
  <si>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</si>
  <si>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</si>
  <si>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</si>
  <si>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</si>
  <si>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</si>
  <si>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</si>
  <si>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</si>
  <si>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</si>
  <si>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</si>
  <si>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</si>
  <si>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</si>
  <si>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</si>
  <si>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</si>
  <si>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</si>
  <si>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</si>
  <si>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</si>
  <si>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</si>
  <si>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</si>
  <si>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</si>
  <si>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</si>
  <si>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</si>
  <si>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</si>
  <si>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</si>
  <si>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</si>
  <si>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</si>
  <si>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</si>
  <si>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</si>
  <si>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</si>
  <si>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</si>
  <si>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</si>
  <si>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</si>
  <si>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</si>
  <si>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</si>
  <si>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</si>
  <si>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</si>
  <si>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</si>
  <si>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</si>
  <si>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</si>
  <si>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</si>
  <si>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</si>
  <si>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</si>
  <si>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</si>
  <si>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</si>
  <si>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</si>
  <si>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</si>
  <si>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</si>
  <si>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</si>
  <si>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</si>
  <si>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</si>
  <si>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</si>
  <si>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</si>
  <si>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</si>
  <si>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</si>
  <si>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</si>
  <si>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</si>
  <si>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</si>
  <si>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</si>
  <si>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</si>
  <si>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</si>
  <si>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</si>
  <si>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</si>
  <si>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</si>
  <si>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</si>
  <si>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</si>
  <si>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</si>
  <si>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</si>
  <si>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</si>
  <si>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</si>
  <si>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</si>
  <si>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</si>
  <si>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</si>
  <si>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</si>
  <si>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</si>
  <si>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</si>
  <si>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</si>
  <si>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</si>
  <si>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</si>
  <si>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</si>
  <si>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</si>
  <si>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</si>
  <si>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</si>
  <si>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</si>
  <si>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</si>
  <si>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</si>
  <si>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</si>
  <si>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</si>
  <si>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</si>
  <si>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</si>
  <si>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</si>
  <si>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</si>
  <si>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</si>
  <si>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</si>
  <si>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</si>
  <si>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</si>
  <si>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</si>
  <si>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</si>
  <si>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</si>
  <si>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</si>
  <si>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</si>
  <si>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</si>
  <si>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</si>
  <si>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</si>
  <si>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</si>
  <si>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</si>
  <si>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</si>
  <si>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</si>
  <si>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</si>
  <si>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</si>
  <si>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</si>
  <si>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</si>
  <si>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</si>
  <si>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</si>
  <si>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</si>
  <si>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</si>
  <si>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</si>
  <si>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</si>
  <si>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</si>
  <si>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</si>
  <si>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</si>
  <si>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</si>
  <si>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</si>
  <si>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</si>
  <si>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</si>
  <si>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</si>
  <si>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</si>
  <si>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</si>
  <si>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</si>
  <si>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</si>
  <si>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</si>
  <si>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</si>
  <si>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</si>
  <si>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</si>
  <si>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</si>
  <si>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</si>
  <si>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</si>
  <si>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</si>
  <si>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</si>
  <si>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</si>
  <si>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</si>
  <si>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</si>
  <si>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</si>
  <si>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</si>
  <si>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</si>
  <si>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</si>
  <si>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</si>
  <si>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</si>
  <si>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</si>
  <si>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</si>
  <si>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</si>
  <si>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</si>
  <si>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</si>
  <si>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</si>
  <si>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</si>
  <si>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</si>
  <si>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</si>
  <si>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</si>
  <si>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</si>
  <si>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</si>
  <si>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</si>
  <si>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</si>
  <si>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</si>
  <si>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</si>
  <si>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</si>
  <si>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</si>
  <si>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</si>
  <si>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</si>
  <si>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</si>
  <si>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</si>
  <si>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</si>
  <si>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</si>
  <si>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</si>
  <si>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</si>
  <si>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</si>
  <si>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</si>
  <si>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</si>
  <si>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</si>
  <si>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</si>
  <si>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</si>
  <si>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</si>
  <si>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</si>
  <si>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</si>
  <si>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</si>
  <si>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</si>
  <si>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</si>
  <si>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</si>
  <si>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</si>
  <si>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</si>
  <si>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</si>
  <si>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</si>
  <si>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</si>
  <si>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</si>
  <si>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</si>
  <si>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</si>
  <si>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</si>
  <si>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</si>
  <si>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</si>
  <si>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</si>
  <si>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</si>
  <si>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</si>
  <si>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</si>
  <si>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</si>
  <si>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</si>
  <si>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</si>
  <si>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</si>
  <si>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</si>
  <si>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</si>
  <si>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</si>
  <si>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</si>
  <si>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</si>
  <si>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</si>
  <si>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</si>
  <si>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</si>
  <si>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</si>
  <si>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</si>
  <si>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</si>
  <si>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</si>
  <si>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</si>
  <si>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</si>
  <si>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</si>
  <si>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</si>
  <si>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</si>
  <si>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</si>
  <si>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</si>
  <si>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</si>
  <si>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</si>
  <si>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</si>
  <si>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</si>
  <si>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</si>
  <si>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</si>
  <si>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</si>
  <si>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</si>
  <si>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</si>
  <si>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</si>
  <si>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</si>
  <si>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</si>
  <si>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</si>
  <si>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</si>
  <si>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</si>
  <si>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</si>
  <si>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</si>
  <si>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</si>
  <si>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</si>
  <si>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</si>
  <si>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</si>
  <si>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</si>
  <si>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</si>
  <si>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</si>
  <si>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</si>
  <si>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</si>
  <si>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</si>
  <si>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</si>
  <si>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</si>
  <si>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</si>
  <si>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</si>
  <si>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</si>
  <si>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</si>
  <si>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</si>
  <si>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</si>
  <si>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</si>
  <si>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</si>
  <si>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</si>
  <si>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</si>
  <si>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</si>
  <si>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</si>
  <si>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</si>
  <si>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</si>
  <si>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</si>
  <si>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</si>
  <si>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</si>
  <si>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</si>
  <si>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</si>
  <si>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</si>
  <si>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</si>
  <si>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</si>
  <si>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</si>
  <si>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</si>
  <si>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</si>
  <si>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</si>
  <si>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</si>
  <si>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</si>
  <si>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</si>
  <si>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</si>
  <si>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</si>
  <si>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</si>
  <si>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</si>
  <si>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</si>
  <si>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</si>
  <si>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</si>
  <si>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</si>
  <si>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</si>
  <si>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</si>
  <si>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</si>
  <si>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</si>
  <si>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</si>
  <si>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</si>
  <si>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</si>
  <si>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</si>
  <si>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</si>
  <si>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</si>
  <si>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</si>
  <si>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</si>
  <si>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</si>
  <si>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</si>
  <si>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</si>
  <si>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</si>
  <si>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</si>
  <si>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</si>
  <si>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</si>
  <si>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</si>
  <si>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</si>
  <si>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</si>
  <si>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</si>
  <si>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</si>
  <si>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</si>
  <si>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</si>
  <si>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</si>
  <si>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</si>
  <si>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</si>
  <si>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</si>
  <si>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</si>
  <si>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</si>
  <si>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</si>
  <si>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</si>
  <si>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</si>
  <si>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</si>
  <si>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</si>
  <si>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</si>
  <si>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</si>
  <si>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</si>
  <si>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</si>
  <si>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</si>
  <si>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</si>
  <si>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</si>
  <si>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</si>
  <si>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</si>
  <si>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</si>
  <si>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</si>
  <si>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</si>
  <si>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</si>
  <si>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</si>
  <si>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</si>
  <si>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</si>
  <si>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</si>
  <si>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</si>
  <si>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</si>
  <si>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</si>
  <si>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</si>
  <si>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</si>
  <si>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</si>
  <si>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</si>
  <si>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</si>
  <si>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</si>
  <si>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</si>
  <si>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</si>
  <si>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</si>
  <si>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</si>
  <si>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</si>
  <si>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</si>
  <si>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</si>
  <si>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</si>
  <si>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</si>
  <si>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</si>
  <si>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</si>
  <si>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</si>
  <si>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</si>
  <si>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</si>
  <si>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</si>
  <si>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</si>
  <si>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</si>
  <si>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</si>
  <si>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</si>
  <si>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</si>
  <si>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</si>
  <si>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</si>
  <si>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</si>
  <si>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</si>
  <si>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</si>
  <si>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</si>
  <si>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</si>
  <si>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</si>
  <si>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</si>
  <si>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</si>
  <si>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</si>
  <si>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</si>
  <si>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</si>
  <si>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</si>
  <si>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</si>
  <si>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</si>
  <si>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</si>
  <si>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</si>
  <si>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</si>
  <si>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</si>
  <si>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</si>
  <si>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</si>
  <si>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</si>
  <si>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</si>
  <si>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</si>
  <si>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</si>
  <si>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</si>
  <si>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</si>
  <si>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</si>
  <si>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</si>
  <si>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</si>
  <si>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</si>
  <si>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</si>
  <si>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</si>
  <si>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</si>
  <si>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</si>
  <si>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</si>
  <si>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</si>
  <si>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</si>
  <si>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</si>
  <si>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</si>
  <si>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</si>
  <si>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</si>
  <si>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</si>
  <si>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</si>
  <si>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</si>
  <si>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</si>
  <si>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</si>
  <si>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</si>
  <si>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</si>
  <si>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</si>
  <si>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</si>
  <si>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</si>
  <si>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</si>
  <si>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</si>
  <si>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</si>
  <si>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</si>
  <si>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</si>
  <si>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</si>
  <si>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</si>
  <si>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</si>
  <si>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</si>
  <si>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</si>
  <si>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</si>
  <si>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</si>
  <si>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</si>
  <si>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</si>
  <si>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</si>
  <si>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</si>
  <si>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</si>
  <si>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</si>
  <si>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</si>
  <si>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</si>
  <si>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</si>
  <si>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</si>
  <si>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</si>
  <si>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</si>
  <si>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</si>
  <si>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</si>
  <si>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</si>
  <si>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</si>
  <si>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</si>
  <si>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</si>
  <si>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</si>
  <si>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</si>
  <si>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</si>
  <si>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</si>
  <si>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</si>
  <si>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</si>
  <si>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</si>
  <si>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</si>
  <si>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</si>
  <si>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</si>
  <si>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</si>
  <si>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</si>
  <si>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</si>
  <si>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</si>
  <si>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</si>
  <si>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</si>
  <si>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</si>
  <si>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</si>
  <si>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</si>
  <si>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</si>
  <si>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</si>
  <si>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</si>
  <si>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</si>
  <si>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</si>
  <si>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</si>
  <si>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</si>
  <si>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</si>
  <si>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</si>
  <si>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</si>
  <si>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</si>
  <si>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</si>
  <si>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</si>
  <si>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</si>
  <si>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</si>
  <si>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</si>
  <si>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</si>
  <si>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</si>
  <si>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</si>
  <si>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</si>
  <si>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</si>
  <si>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</si>
  <si>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</si>
  <si>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</si>
  <si>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</si>
  <si>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</si>
  <si>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</si>
  <si>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</si>
  <si>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</si>
  <si>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</si>
  <si>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</si>
  <si>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</si>
  <si>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</si>
  <si>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</si>
  <si>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</si>
  <si>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</si>
  <si>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</si>
  <si>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</si>
  <si>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</si>
  <si>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</si>
  <si>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</si>
  <si>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</si>
  <si>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</si>
  <si>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</si>
  <si>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</si>
  <si>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</si>
  <si>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</si>
  <si>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</si>
  <si>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</si>
  <si>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</si>
  <si>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</si>
  <si>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</si>
  <si>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</si>
  <si>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</si>
  <si>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</si>
  <si>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</si>
  <si>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</si>
  <si>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</si>
  <si>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</si>
  <si>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</si>
  <si>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</si>
  <si>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</si>
  <si>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</si>
  <si>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</si>
  <si>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</si>
  <si>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</si>
  <si>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</si>
  <si>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</si>
  <si>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</si>
  <si>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</si>
  <si>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</si>
  <si>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</si>
  <si>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</si>
  <si>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</si>
  <si>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</si>
  <si>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</si>
  <si>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</si>
  <si>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</si>
  <si>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</si>
  <si>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</si>
  <si>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</si>
  <si>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</si>
  <si>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</si>
  <si>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</si>
  <si>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</si>
  <si>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</si>
  <si>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</si>
  <si>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</si>
  <si>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</si>
  <si>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</si>
  <si>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</si>
  <si>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</si>
  <si>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</si>
  <si>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</si>
  <si>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</si>
  <si>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</si>
  <si>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</si>
  <si>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</si>
  <si>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</si>
  <si>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</si>
  <si>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</si>
  <si>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</si>
  <si>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</si>
  <si>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</si>
  <si>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</si>
  <si>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</si>
  <si>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</si>
  <si>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</si>
  <si>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</si>
  <si>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</si>
  <si>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</si>
  <si>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</si>
  <si>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</si>
  <si>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</si>
  <si>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</si>
  <si>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</si>
  <si>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</si>
  <si>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</si>
  <si>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</si>
  <si>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</si>
  <si>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</si>
  <si>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</si>
  <si>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</si>
  <si>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</si>
  <si>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</si>
  <si>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</si>
  <si>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</si>
  <si>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</si>
  <si>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</si>
  <si>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</si>
  <si>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</si>
  <si>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</si>
  <si>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</si>
  <si>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</si>
  <si>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</si>
  <si>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</si>
  <si>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</si>
  <si>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</si>
  <si>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</si>
  <si>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</si>
  <si>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</si>
  <si>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</si>
  <si>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</si>
  <si>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</si>
  <si>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</si>
  <si>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</si>
  <si>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</si>
  <si>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</si>
  <si>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</si>
  <si>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</si>
  <si>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</si>
  <si>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</si>
  <si>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</si>
  <si>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</si>
  <si>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</si>
  <si>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</si>
  <si>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</si>
  <si>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</si>
  <si>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</si>
  <si>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</si>
  <si>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</si>
  <si>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</si>
  <si>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</si>
  <si>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</si>
  <si>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</si>
  <si>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</si>
  <si>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</si>
  <si>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</si>
  <si>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</si>
  <si>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</si>
  <si>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</si>
  <si>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</si>
  <si>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</si>
  <si>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</si>
  <si>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</si>
  <si>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</si>
  <si>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</si>
  <si>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</si>
  <si>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</si>
  <si>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</si>
  <si>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</si>
  <si>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</si>
  <si>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</si>
  <si>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</si>
  <si>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</si>
  <si>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</si>
  <si>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</si>
  <si>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</si>
  <si>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</si>
  <si>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</si>
  <si>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</si>
  <si>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</si>
  <si>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</si>
  <si>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</si>
  <si>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</si>
  <si>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</si>
  <si>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</si>
  <si>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</si>
  <si>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</si>
  <si>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</si>
  <si>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</si>
  <si>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</si>
  <si>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</si>
  <si>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</si>
  <si>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</si>
  <si>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</si>
  <si>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</si>
  <si>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</si>
  <si>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</si>
  <si>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</si>
  <si>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</si>
  <si>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</si>
  <si>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</si>
  <si>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</si>
  <si>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</si>
  <si>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</si>
  <si>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</si>
  <si>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</si>
  <si>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</si>
  <si>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</si>
  <si>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</si>
  <si>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</si>
  <si>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</si>
  <si>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</si>
  <si>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</si>
  <si>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</si>
  <si>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</si>
  <si>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</si>
  <si>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</si>
  <si>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</si>
  <si>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</si>
  <si>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</si>
  <si>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</si>
  <si>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</si>
  <si>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</si>
  <si>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</si>
  <si>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</si>
  <si>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</si>
  <si>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</si>
  <si>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</si>
  <si>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</si>
  <si>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</si>
  <si>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</si>
  <si>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</si>
  <si>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</si>
  <si>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</si>
  <si>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</si>
  <si>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</si>
  <si>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</si>
  <si>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</si>
  <si>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</si>
  <si>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</si>
  <si>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</si>
  <si>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</si>
  <si>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</si>
  <si>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</si>
  <si>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</si>
  <si>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</si>
  <si>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</si>
  <si>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</si>
  <si>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</si>
  <si>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</si>
  <si>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</si>
  <si>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</si>
  <si>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</si>
  <si>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</si>
  <si>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</si>
  <si>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</si>
  <si>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</si>
  <si>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</si>
  <si>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</si>
  <si>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</si>
  <si>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</si>
  <si>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</si>
  <si>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</si>
  <si>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</si>
  <si>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</si>
  <si>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</si>
  <si>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</si>
  <si>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</si>
  <si>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</si>
  <si>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</si>
  <si>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</si>
  <si>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</si>
  <si>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</si>
  <si>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</si>
  <si>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</si>
  <si>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</si>
  <si>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</si>
  <si>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</si>
  <si>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</si>
  <si>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</si>
  <si>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</si>
  <si>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</si>
  <si>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</si>
  <si>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</si>
  <si>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</si>
  <si>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</si>
  <si>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</si>
  <si>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</si>
  <si>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</si>
  <si>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</si>
  <si>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</si>
  <si>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</si>
  <si>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</si>
  <si>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</si>
  <si>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</si>
  <si>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</si>
  <si>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</si>
  <si>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</si>
  <si>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</si>
  <si>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</si>
  <si>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</si>
  <si>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</si>
  <si>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</si>
  <si>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</si>
  <si>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</si>
  <si>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</si>
  <si>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</si>
  <si>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</si>
  <si>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</si>
  <si>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</si>
  <si>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</si>
  <si>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</si>
  <si>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</si>
  <si>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</si>
  <si>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</si>
  <si>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</si>
  <si>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</si>
  <si>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</si>
  <si>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</si>
  <si>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</si>
  <si>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</si>
  <si>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</si>
  <si>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</si>
  <si>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</si>
  <si>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</si>
  <si>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</si>
  <si>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</si>
  <si>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</si>
  <si>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</si>
  <si>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</si>
  <si>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</si>
  <si>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</si>
  <si>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</si>
  <si>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</si>
  <si>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</si>
  <si>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</si>
  <si>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</si>
  <si>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</si>
  <si>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</si>
  <si>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</si>
  <si>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</si>
  <si>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</si>
  <si>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</si>
  <si>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</si>
  <si>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</si>
  <si>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</si>
  <si>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</si>
  <si>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</si>
  <si>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</si>
  <si>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</si>
  <si>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</si>
  <si>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</si>
  <si>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</si>
  <si>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</si>
  <si>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</si>
  <si>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</si>
  <si>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</si>
  <si>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</si>
  <si>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</si>
  <si>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</si>
  <si>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</si>
  <si>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</si>
  <si>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</si>
  <si>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</si>
  <si>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</si>
  <si>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</si>
  <si>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</si>
  <si>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</si>
  <si>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</si>
  <si>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</si>
  <si>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</si>
  <si>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</si>
  <si>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</si>
  <si>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</si>
  <si>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</si>
  <si>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</si>
  <si>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</si>
  <si>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</si>
  <si>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</si>
  <si>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</si>
  <si>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</si>
  <si>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</si>
  <si>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</si>
  <si>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</si>
  <si>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</si>
  <si>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</si>
  <si>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</si>
  <si>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</si>
  <si>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</si>
  <si>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</si>
  <si>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</si>
  <si>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</si>
  <si>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</si>
  <si>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</si>
  <si>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</si>
  <si>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</si>
  <si>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</si>
  <si>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</si>
  <si>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</si>
  <si>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</si>
  <si>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</si>
  <si>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</si>
  <si>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</si>
  <si>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</si>
  <si>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</si>
  <si>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</si>
  <si>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</si>
  <si>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</si>
  <si>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</si>
  <si>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</si>
  <si>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</si>
  <si>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</si>
  <si>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</si>
  <si>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</si>
  <si>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</si>
  <si>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</si>
  <si>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</si>
  <si>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</si>
  <si>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</si>
  <si>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</si>
  <si>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</si>
  <si>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</si>
  <si>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</si>
  <si>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</si>
  <si>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</si>
  <si>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</si>
  <si>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</si>
  <si>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</si>
  <si>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</si>
  <si>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</si>
  <si>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</si>
  <si>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</si>
  <si>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</si>
  <si>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</si>
  <si>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</si>
  <si>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</si>
  <si>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</si>
  <si>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</si>
  <si>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</si>
  <si>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</si>
  <si>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</si>
  <si>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</si>
  <si>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</si>
  <si>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</si>
  <si>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</si>
  <si>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</si>
  <si>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</si>
  <si>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</si>
  <si>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</si>
  <si>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</si>
  <si>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</si>
  <si>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</si>
  <si>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</si>
  <si>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</si>
  <si>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</si>
  <si>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</si>
  <si>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</si>
  <si>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</si>
  <si>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</si>
  <si>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</si>
  <si>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</si>
  <si>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</si>
  <si>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</si>
  <si>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</si>
  <si>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</si>
  <si>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</si>
  <si>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</si>
  <si>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</si>
  <si>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</si>
  <si>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</si>
  <si>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</si>
  <si>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</si>
  <si>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</si>
  <si>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</si>
  <si>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</si>
  <si>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</si>
  <si>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</si>
  <si>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</si>
  <si>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</si>
  <si>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</si>
  <si>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</si>
  <si>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</si>
  <si>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</si>
  <si>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</si>
  <si>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</si>
  <si>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</si>
  <si>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</si>
  <si>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</si>
  <si>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</si>
  <si>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</si>
  <si>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</si>
  <si>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</si>
  <si>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</si>
  <si>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</si>
  <si>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</si>
  <si>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</si>
  <si>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</si>
  <si>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</si>
  <si>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</si>
  <si>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</si>
  <si>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</si>
  <si>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</si>
  <si>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</si>
  <si>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</si>
  <si>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</si>
  <si>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</si>
  <si>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</si>
  <si>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</si>
  <si>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</si>
  <si>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</si>
  <si>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</si>
  <si>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</si>
  <si>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</si>
  <si>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</si>
  <si>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</si>
  <si>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</si>
  <si>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</si>
  <si>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</si>
  <si>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</si>
  <si>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</si>
  <si>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</si>
  <si>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</si>
  <si>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</si>
  <si>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</si>
  <si>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</si>
  <si>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</si>
  <si>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</si>
  <si>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</si>
  <si>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</si>
  <si>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</si>
  <si>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</si>
  <si>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</si>
  <si>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</si>
  <si>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</si>
  <si>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</si>
  <si>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</si>
  <si>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</si>
  <si>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</si>
  <si>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</si>
  <si>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</si>
  <si>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</si>
  <si>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</si>
  <si>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</si>
  <si>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</si>
  <si>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</si>
  <si>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</si>
  <si>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</si>
  <si>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</si>
  <si>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</si>
  <si>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</si>
  <si>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</si>
  <si>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</si>
  <si>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</si>
  <si>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</si>
  <si>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</si>
  <si>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</si>
  <si>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</si>
  <si>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</si>
  <si>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</si>
  <si>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</si>
  <si>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</si>
  <si>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</si>
  <si>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</si>
  <si>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</si>
  <si>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</si>
  <si>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</si>
  <si>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</si>
  <si>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</si>
  <si>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</si>
  <si>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</si>
  <si>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</si>
  <si>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</si>
  <si>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</si>
  <si>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</si>
  <si>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</si>
  <si>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</si>
  <si>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</si>
  <si>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</si>
  <si>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</si>
  <si>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</si>
  <si>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</si>
  <si>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</si>
  <si>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</si>
  <si>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</si>
  <si>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</si>
  <si>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</si>
  <si>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</si>
  <si>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</si>
  <si>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</si>
  <si>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</si>
  <si>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</si>
  <si>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</si>
  <si>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</si>
  <si>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</si>
  <si>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</si>
  <si>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</si>
  <si>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</si>
  <si>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</si>
  <si>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</si>
  <si>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</si>
  <si>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</si>
  <si>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</si>
  <si>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</si>
  <si>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</si>
  <si>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</si>
  <si>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</si>
  <si>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</si>
  <si>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</si>
  <si>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</si>
  <si>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</si>
  <si>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</si>
  <si>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</si>
  <si>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</si>
  <si>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</si>
  <si>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</si>
  <si>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</si>
  <si>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</si>
  <si>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</si>
  <si>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</si>
  <si>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</si>
  <si>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</si>
  <si>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</si>
  <si>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</si>
  <si>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</si>
  <si>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</si>
  <si>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</si>
  <si>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</si>
  <si>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</si>
  <si>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</si>
  <si>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</si>
  <si>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</si>
  <si>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</si>
  <si>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</si>
  <si>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</si>
  <si>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</si>
  <si>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</si>
  <si>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</si>
  <si>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</si>
  <si>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</si>
  <si>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</si>
  <si>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</si>
  <si>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</si>
  <si>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</si>
  <si>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</si>
  <si>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</si>
  <si>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</si>
  <si>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</si>
  <si>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</si>
  <si>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</si>
  <si>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</si>
  <si>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</si>
  <si>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</si>
  <si>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</si>
  <si>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</si>
  <si>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</si>
  <si>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</si>
  <si>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</si>
  <si>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</si>
  <si>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</si>
  <si>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</si>
  <si>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</si>
  <si>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</si>
  <si>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</si>
  <si>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</si>
  <si>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</si>
  <si>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</si>
  <si>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</si>
  <si>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</si>
  <si>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</si>
  <si>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</si>
  <si>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</si>
  <si>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</si>
  <si>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</si>
  <si>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</si>
  <si>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</si>
  <si>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</si>
  <si>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</si>
  <si>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</si>
  <si>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</si>
  <si>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</si>
  <si>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</si>
  <si>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</si>
  <si>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</si>
  <si>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</si>
  <si>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</si>
  <si>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</si>
  <si>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</si>
  <si>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</si>
  <si>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</si>
  <si>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</si>
  <si>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</si>
  <si>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</si>
  <si>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</si>
  <si>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</si>
  <si>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</si>
  <si>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</si>
  <si>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</si>
  <si>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</si>
  <si>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</si>
  <si>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</si>
  <si>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</si>
  <si>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</si>
  <si>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</si>
  <si>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</si>
  <si>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</si>
  <si>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</si>
  <si>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</si>
  <si>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</si>
  <si>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</si>
  <si>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</si>
  <si>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</si>
  <si>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</si>
  <si>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</si>
  <si>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</si>
  <si>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</si>
  <si>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</si>
  <si>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</si>
  <si>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</si>
  <si>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</si>
  <si>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</si>
  <si>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</si>
  <si>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</si>
  <si>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</si>
  <si>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</si>
  <si>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</si>
  <si>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</si>
  <si>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</si>
  <si>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</si>
  <si>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</si>
  <si>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</si>
  <si>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</si>
  <si>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</si>
  <si>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</si>
  <si>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</si>
  <si>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</si>
  <si>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</si>
  <si>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</si>
  <si>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</si>
  <si>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</si>
  <si>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</si>
  <si>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</si>
  <si>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</si>
  <si>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</si>
  <si>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</si>
  <si>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</si>
  <si>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</si>
  <si>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</si>
  <si>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</si>
  <si>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</si>
  <si>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</si>
  <si>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</si>
  <si>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</si>
  <si>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</si>
  <si>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</si>
  <si>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</si>
  <si>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</si>
  <si>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</si>
  <si>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</si>
  <si>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</si>
  <si>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</si>
  <si>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</si>
  <si>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</si>
  <si>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</si>
  <si>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</si>
  <si>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</si>
  <si>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</si>
  <si>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</si>
  <si>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</si>
  <si>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</si>
  <si>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</si>
  <si>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</si>
  <si>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</si>
  <si>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</si>
  <si>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</si>
  <si>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</si>
  <si>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</si>
  <si>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</si>
  <si>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</si>
  <si>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</si>
  <si>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</si>
  <si>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</si>
  <si>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</si>
  <si>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</si>
  <si>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</si>
  <si>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</si>
  <si>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</si>
  <si>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</si>
  <si>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</si>
  <si>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</si>
  <si>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</si>
  <si>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</si>
  <si>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</si>
  <si>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</si>
  <si>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</si>
  <si>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</si>
  <si>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</si>
  <si>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</si>
  <si>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</si>
  <si>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</si>
  <si>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</si>
  <si>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</si>
  <si>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</si>
  <si>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</si>
  <si>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</si>
  <si>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</si>
  <si>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</si>
  <si>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</si>
  <si>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</si>
  <si>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</si>
  <si>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</si>
  <si>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</si>
  <si>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</si>
  <si>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</si>
  <si>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</si>
  <si>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</si>
  <si>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</si>
  <si>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</si>
  <si>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</si>
  <si>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</si>
  <si>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</si>
  <si>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</si>
  <si>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</si>
  <si>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</si>
  <si>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</si>
  <si>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</si>
  <si>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</si>
  <si>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</si>
  <si>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</si>
  <si>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</si>
  <si>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</si>
  <si>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</si>
  <si>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</si>
  <si>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</si>
  <si>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</si>
  <si>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</si>
  <si>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</si>
  <si>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</si>
  <si>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</si>
  <si>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</si>
  <si>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</si>
  <si>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</si>
  <si>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</si>
  <si>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</si>
  <si>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</si>
  <si>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</si>
  <si>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</si>
  <si>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</si>
  <si>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</si>
  <si>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</si>
  <si>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</si>
  <si>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</si>
  <si>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</si>
  <si>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</si>
  <si>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</si>
  <si>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</si>
  <si>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</si>
  <si>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</si>
  <si>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</si>
  <si>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</si>
  <si>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</si>
  <si>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</si>
  <si>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</si>
  <si>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</si>
  <si>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</si>
  <si>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</si>
  <si>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</si>
  <si>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</si>
  <si>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</si>
  <si>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</si>
  <si>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</si>
  <si>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</si>
  <si>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</si>
  <si>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</si>
  <si>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</si>
  <si>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</si>
  <si>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</si>
  <si>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</si>
  <si>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</si>
  <si>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</si>
  <si>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</si>
  <si>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</si>
  <si>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</si>
  <si>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</si>
  <si>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</si>
  <si>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</si>
  <si>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</si>
  <si>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</si>
  <si>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</si>
  <si>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</si>
  <si>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</si>
  <si>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</si>
  <si>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</si>
  <si>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</si>
  <si>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</si>
  <si>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</si>
  <si>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</si>
  <si>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</si>
  <si>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</si>
  <si>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</si>
  <si>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</si>
  <si>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</si>
  <si>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</si>
  <si>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</si>
  <si>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</si>
  <si>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</si>
  <si>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</si>
  <si>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</si>
  <si>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</si>
  <si>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</si>
  <si>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</si>
  <si>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</si>
  <si>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</si>
  <si>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</si>
  <si>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</si>
  <si>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</si>
  <si>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</si>
  <si>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</si>
  <si>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</si>
  <si>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</si>
  <si>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</si>
  <si>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</si>
  <si>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</si>
  <si>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</si>
  <si>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</si>
  <si>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</si>
  <si>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</si>
  <si>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</si>
  <si>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</si>
  <si>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</si>
  <si>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</si>
  <si>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</si>
  <si>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</si>
  <si>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</si>
  <si>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</si>
  <si>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</si>
  <si>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</si>
  <si>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</si>
  <si>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</si>
  <si>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</si>
  <si>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</si>
  <si>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</si>
  <si>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</si>
  <si>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</si>
  <si>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</si>
  <si>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</si>
  <si>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</si>
  <si>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</si>
  <si>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</si>
  <si>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</si>
  <si>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</si>
  <si>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</si>
  <si>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</si>
  <si>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</si>
  <si>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</si>
  <si>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</si>
  <si>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</si>
  <si>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</si>
  <si>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</si>
  <si>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</si>
  <si>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</si>
  <si>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</si>
  <si>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</si>
  <si>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</si>
  <si>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</si>
  <si>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</si>
  <si>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</si>
  <si>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</si>
  <si>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</si>
  <si>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</si>
  <si>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</si>
  <si>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</si>
  <si>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</si>
  <si>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</si>
  <si>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</si>
  <si>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</si>
  <si>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</si>
  <si>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</si>
  <si>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</si>
  <si>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</si>
  <si>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</si>
  <si>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</si>
  <si>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</si>
  <si>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</si>
  <si>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</si>
  <si>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</si>
  <si>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</si>
  <si>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</si>
  <si>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</si>
  <si>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</si>
  <si>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</si>
  <si>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</si>
  <si>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</si>
  <si>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</si>
  <si>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</si>
  <si>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</si>
  <si>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</si>
  <si>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</si>
  <si>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</si>
  <si>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</si>
  <si>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</si>
  <si>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</si>
  <si>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</si>
  <si>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</si>
  <si>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</si>
  <si>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</si>
  <si>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</si>
  <si>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</si>
  <si>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</si>
  <si>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</si>
  <si>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</si>
  <si>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</si>
  <si>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</si>
  <si>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</si>
  <si>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</si>
  <si>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</si>
  <si>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</si>
  <si>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</si>
  <si>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</si>
  <si>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</si>
  <si>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</si>
  <si>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</si>
  <si>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</si>
  <si>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</si>
  <si>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</si>
  <si>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</si>
  <si>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</si>
  <si>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</si>
  <si>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</si>
  <si>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</si>
  <si>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</si>
  <si>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</si>
  <si>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</si>
  <si>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</si>
  <si>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</si>
  <si>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</si>
  <si>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</si>
  <si>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</si>
  <si>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</si>
  <si>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</si>
  <si>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</si>
  <si>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</si>
  <si>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</si>
  <si>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</si>
  <si>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</si>
  <si>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</si>
  <si>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</si>
  <si>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</si>
  <si>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</si>
  <si>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</si>
  <si>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</si>
  <si>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</si>
  <si>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</si>
  <si>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</si>
  <si>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</si>
  <si>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</si>
  <si>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</si>
  <si>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</si>
  <si>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</si>
  <si>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</si>
  <si>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</si>
  <si>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</si>
  <si>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</si>
  <si>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</si>
  <si>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</si>
  <si>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</si>
  <si>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</si>
  <si>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</si>
  <si>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</si>
  <si>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</si>
  <si>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</si>
  <si>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</si>
  <si>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</si>
  <si>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</si>
  <si>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</si>
  <si>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</si>
  <si>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</si>
  <si>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</si>
  <si>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</si>
  <si>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</si>
  <si>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</si>
  <si>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</si>
  <si>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</si>
  <si>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</si>
  <si>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</si>
  <si>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</si>
  <si>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</si>
  <si>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</si>
  <si>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</si>
  <si>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</si>
  <si>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</si>
  <si>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</si>
  <si>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</si>
  <si>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</si>
  <si>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</si>
  <si>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</si>
  <si>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</si>
  <si>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</si>
  <si>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</si>
  <si>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</si>
  <si>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</si>
  <si>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</si>
  <si>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</si>
  <si>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</si>
  <si>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</si>
  <si>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</si>
  <si>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</si>
  <si>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</si>
  <si>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</si>
  <si>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</si>
  <si>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</si>
  <si>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</si>
  <si>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</si>
  <si>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</si>
  <si>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</si>
  <si>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</si>
  <si>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</si>
  <si>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</si>
  <si>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</si>
  <si>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</si>
  <si>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</si>
  <si>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</si>
  <si>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</si>
  <si>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</si>
  <si>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</si>
  <si>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</si>
  <si>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</si>
  <si>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</si>
  <si>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</si>
  <si>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</si>
  <si>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</si>
  <si>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</si>
  <si>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</si>
  <si>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</si>
  <si>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</si>
  <si>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</si>
  <si>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</si>
  <si>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</si>
  <si>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</si>
  <si>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</si>
  <si>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</si>
  <si>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</si>
  <si>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</si>
  <si>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</si>
  <si>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</si>
  <si>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</si>
  <si>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</si>
  <si>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</si>
  <si>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</si>
  <si>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</si>
  <si>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</si>
  <si>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</si>
  <si>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</si>
  <si>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</si>
  <si>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</si>
  <si>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</si>
  <si>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</si>
  <si>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</si>
  <si>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</si>
  <si>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</si>
  <si>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</si>
  <si>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</si>
  <si>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</si>
  <si>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</si>
  <si>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</si>
  <si>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</si>
  <si>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</si>
  <si>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</si>
  <si>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</si>
  <si>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</si>
  <si>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</si>
  <si>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</si>
  <si>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</si>
  <si>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</si>
  <si>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</si>
  <si>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</si>
  <si>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</si>
  <si>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</si>
  <si>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</si>
  <si>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</si>
  <si>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</si>
  <si>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</si>
  <si>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</si>
  <si>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</si>
  <si>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</si>
  <si>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</si>
  <si>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</si>
  <si>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</si>
  <si>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</si>
  <si>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</si>
  <si>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</si>
  <si>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</si>
  <si>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</si>
  <si>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</si>
  <si>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</si>
  <si>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</si>
  <si>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</si>
  <si>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</si>
  <si>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</si>
  <si>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</si>
  <si>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</si>
  <si>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</si>
  <si>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</si>
  <si>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</si>
  <si>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</si>
  <si>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</si>
  <si>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</si>
  <si>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</si>
  <si>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</si>
  <si>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</si>
  <si>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</si>
  <si>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</si>
  <si>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</si>
  <si>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</si>
  <si>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</si>
  <si>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</si>
  <si>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</si>
  <si>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</si>
  <si>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</si>
  <si>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</si>
  <si>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</si>
  <si>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</si>
  <si>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</si>
  <si>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</si>
  <si>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</si>
  <si>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</si>
  <si>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</si>
  <si>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</si>
  <si>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</si>
  <si>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</si>
  <si>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</si>
  <si>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</si>
  <si>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</si>
  <si>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</si>
  <si>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</si>
  <si>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</si>
  <si>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</si>
  <si>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</si>
  <si>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</si>
  <si>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</si>
  <si>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</si>
  <si>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</si>
  <si>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</si>
  <si>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</si>
  <si>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</si>
  <si>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</si>
  <si>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</si>
  <si>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</si>
  <si>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</si>
  <si>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</si>
  <si>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</si>
  <si>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</si>
  <si>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</si>
  <si>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</si>
  <si>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</si>
  <si>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</si>
  <si>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</si>
  <si>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</si>
  <si>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</si>
  <si>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</si>
  <si>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</si>
  <si>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</si>
  <si>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</si>
  <si>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</si>
  <si>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</si>
  <si>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</si>
  <si>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</si>
  <si>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</si>
  <si>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</si>
  <si>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</si>
  <si>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</si>
  <si>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</si>
  <si>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</si>
  <si>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</si>
  <si>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</si>
  <si>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</si>
  <si>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</si>
  <si>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</si>
  <si>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</si>
  <si>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</si>
  <si>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</si>
  <si>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</si>
  <si>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</si>
  <si>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</si>
  <si>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</si>
  <si>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</si>
  <si>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</si>
  <si>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</si>
  <si>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</si>
  <si>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</si>
  <si>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</si>
  <si>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</si>
  <si>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</si>
  <si>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</si>
  <si>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</si>
  <si>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</si>
  <si>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</si>
  <si>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</si>
  <si>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</si>
  <si>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</si>
  <si>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</si>
  <si>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</si>
  <si>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</si>
  <si>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</si>
  <si>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</si>
  <si>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</si>
  <si>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</si>
  <si>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</si>
  <si>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</si>
  <si>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</si>
  <si>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</si>
  <si>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</si>
  <si>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</si>
  <si>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</si>
  <si>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</si>
  <si>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</si>
  <si>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</si>
  <si>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</si>
  <si>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</si>
  <si>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</si>
  <si>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</si>
  <si>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</si>
  <si>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</si>
  <si>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</si>
  <si>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</si>
  <si>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</si>
  <si>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</si>
  <si>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</si>
  <si>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</si>
  <si>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</si>
  <si>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</si>
  <si>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</si>
  <si>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</si>
  <si>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</si>
  <si>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</si>
  <si>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</si>
  <si>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</si>
  <si>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</si>
  <si>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</si>
  <si>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</si>
  <si>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</si>
  <si>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</si>
  <si>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</si>
  <si>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</si>
  <si>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</si>
  <si>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</si>
  <si>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</si>
  <si>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</si>
  <si>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</si>
  <si>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</si>
  <si>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</si>
  <si>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</si>
  <si>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</si>
  <si>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</si>
  <si>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</si>
  <si>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</si>
  <si>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</si>
  <si>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</si>
  <si>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</si>
  <si>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</si>
  <si>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</si>
  <si>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</si>
  <si>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</si>
  <si>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</si>
  <si>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</si>
  <si>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</si>
  <si>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</si>
  <si>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</si>
  <si>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</si>
  <si>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</si>
  <si>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</si>
  <si>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</si>
  <si>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</si>
  <si>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</si>
  <si>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</si>
  <si>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</si>
  <si>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</si>
  <si>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</si>
  <si>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</si>
  <si>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</si>
  <si>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</si>
  <si>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</si>
  <si>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</si>
  <si>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</si>
  <si>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</si>
  <si>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</si>
  <si>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</si>
  <si>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</si>
  <si>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</si>
  <si>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</si>
  <si>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</si>
  <si>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</si>
  <si>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</si>
  <si>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</si>
  <si>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</si>
  <si>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</si>
  <si>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</si>
  <si>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</si>
  <si>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</si>
  <si>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</si>
  <si>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</si>
  <si>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</si>
  <si>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</si>
  <si>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</si>
  <si>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</si>
  <si>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</si>
  <si>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</si>
  <si>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</si>
  <si>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</si>
  <si>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</si>
  <si>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</si>
  <si>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</si>
  <si>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</si>
  <si>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</si>
  <si>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</si>
  <si>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</si>
  <si>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</si>
  <si>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</si>
  <si>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</si>
  <si>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</si>
  <si>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</si>
  <si>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</si>
  <si>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</si>
  <si>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</si>
  <si>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</si>
  <si>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</si>
  <si>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</si>
  <si>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</si>
  <si>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</si>
  <si>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</si>
  <si>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</si>
  <si>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</si>
  <si>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</si>
  <si>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</si>
  <si>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</si>
  <si>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</si>
  <si>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</si>
  <si>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</si>
  <si>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</si>
  <si>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</si>
  <si>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</si>
  <si>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</si>
  <si>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</si>
  <si>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</si>
  <si>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</si>
  <si>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</si>
  <si>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</si>
  <si>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</si>
  <si>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</si>
  <si>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</si>
  <si>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</si>
  <si>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</si>
  <si>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</si>
  <si>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</si>
  <si>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</si>
  <si>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</si>
  <si>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</si>
  <si>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</si>
  <si>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</si>
  <si>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</si>
  <si>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</si>
  <si>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</si>
  <si>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</si>
  <si>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</si>
  <si>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</si>
  <si>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</si>
  <si>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</si>
  <si>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</si>
  <si>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</si>
  <si>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</si>
  <si>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</si>
  <si>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</si>
  <si>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</si>
  <si>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</si>
  <si>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</si>
  <si>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</si>
  <si>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</si>
  <si>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</si>
  <si>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</si>
  <si>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</si>
  <si>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</si>
  <si>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</si>
  <si>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</si>
  <si>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</si>
  <si>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</si>
  <si>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</si>
  <si>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</si>
  <si>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</si>
  <si>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</si>
  <si>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</si>
  <si>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</si>
  <si>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</si>
  <si>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</si>
  <si>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</si>
  <si>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</si>
  <si>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</si>
  <si>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</si>
  <si>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</si>
  <si>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</si>
  <si>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</si>
  <si>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</si>
  <si>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</si>
  <si>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</si>
  <si>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</si>
  <si>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</si>
  <si>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</si>
  <si>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</si>
  <si>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</si>
  <si>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</si>
  <si>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</si>
  <si>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</si>
  <si>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</si>
  <si>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</si>
  <si>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</si>
  <si>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</si>
  <si>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</si>
  <si>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</si>
  <si>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</si>
  <si>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</si>
  <si>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</si>
  <si>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</si>
  <si>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</si>
  <si>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</si>
  <si>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</si>
  <si>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</si>
  <si>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</si>
  <si>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</si>
  <si>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</si>
  <si>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</si>
  <si>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</si>
  <si>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</si>
  <si>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</si>
  <si>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</si>
  <si>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</si>
  <si>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</si>
  <si>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</si>
  <si>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</si>
  <si>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</si>
  <si>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</si>
  <si>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</si>
  <si>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</si>
  <si>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</si>
  <si>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</si>
  <si>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</si>
  <si>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</si>
  <si>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</si>
  <si>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</si>
  <si>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</si>
  <si>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</si>
  <si>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</si>
  <si>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</si>
  <si>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</si>
  <si>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</si>
  <si>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</si>
  <si>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</si>
  <si>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</si>
  <si>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</si>
  <si>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</si>
  <si>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</si>
  <si>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</si>
  <si>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</si>
  <si>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</si>
  <si>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</si>
  <si>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</si>
  <si>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</si>
  <si>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</si>
  <si>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</si>
  <si>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</si>
  <si>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</si>
  <si>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</si>
  <si>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</si>
  <si>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</si>
  <si>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</si>
  <si>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</si>
  <si>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</si>
  <si>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</si>
  <si>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</si>
  <si>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</si>
  <si>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</si>
  <si>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</si>
  <si>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</si>
  <si>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</si>
  <si>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</si>
  <si>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</si>
  <si>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</si>
  <si>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</si>
  <si>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</si>
  <si>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</si>
  <si>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</si>
  <si>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</si>
  <si>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</si>
  <si>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</si>
  <si>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</si>
  <si>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</si>
  <si>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</si>
  <si>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</si>
  <si>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</si>
  <si>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</si>
  <si>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</si>
  <si>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</si>
  <si>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</si>
  <si>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</si>
  <si>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</si>
  <si>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</si>
  <si>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</si>
  <si>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</si>
  <si>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</si>
  <si>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</si>
  <si>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</si>
  <si>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</si>
  <si>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</si>
  <si>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</si>
  <si>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</si>
  <si>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</si>
  <si>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</si>
  <si>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</si>
  <si>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</si>
  <si>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</si>
  <si>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</si>
  <si>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</si>
  <si>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</si>
  <si>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</si>
  <si>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</si>
  <si>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</si>
  <si>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</si>
  <si>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</si>
  <si>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</si>
  <si>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</si>
  <si>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</si>
  <si>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</si>
  <si>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</si>
  <si>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</si>
  <si>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</si>
  <si>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</si>
  <si>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</si>
  <si>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</si>
  <si>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</si>
  <si>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</si>
  <si>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</si>
  <si>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</si>
  <si>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</si>
  <si>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</si>
  <si>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</si>
  <si>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</si>
  <si>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</si>
  <si>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</si>
  <si>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</si>
  <si>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</si>
  <si>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</si>
  <si>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</si>
  <si>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</si>
  <si>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</si>
  <si>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</si>
  <si>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</si>
  <si>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</si>
  <si>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</si>
  <si>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</si>
  <si>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</si>
  <si>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</si>
  <si>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</si>
  <si>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</si>
  <si>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</si>
  <si>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</si>
  <si>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</si>
  <si>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</si>
  <si>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</si>
  <si>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</si>
  <si>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</si>
  <si>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</si>
  <si>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</si>
  <si>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</si>
  <si>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</si>
  <si>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</si>
  <si>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</si>
  <si>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</si>
  <si>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</si>
  <si>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</si>
  <si>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</si>
  <si>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</si>
  <si>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</si>
  <si>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</si>
  <si>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</si>
  <si>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</si>
  <si>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</si>
  <si>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</si>
  <si>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</si>
  <si>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</si>
  <si>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</si>
  <si>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</si>
  <si>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</si>
  <si>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</si>
  <si>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</si>
  <si>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</si>
  <si>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</si>
  <si>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</si>
  <si>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</si>
  <si>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</si>
  <si>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</si>
  <si>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</si>
  <si>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</si>
  <si>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</si>
  <si>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</si>
  <si>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</si>
  <si>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</si>
  <si>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</si>
  <si>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</si>
  <si>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</si>
  <si>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</si>
  <si>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</si>
  <si>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</si>
  <si>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</si>
  <si>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</si>
  <si>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</si>
  <si>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</si>
  <si>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</si>
  <si>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</si>
  <si>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</si>
  <si>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</si>
  <si>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</si>
  <si>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</si>
  <si>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</si>
  <si>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</si>
  <si>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</si>
  <si>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</si>
  <si>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</si>
  <si>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</si>
  <si>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</si>
  <si>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</si>
  <si>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</si>
  <si>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</si>
  <si>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</si>
  <si>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</si>
  <si>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</si>
  <si>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</si>
  <si>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</si>
  <si>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</si>
  <si>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</si>
  <si>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</si>
  <si>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</si>
  <si>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</si>
  <si>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</si>
  <si>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</si>
  <si>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</si>
  <si>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</si>
  <si>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</si>
  <si>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</si>
  <si>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</si>
  <si>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</si>
  <si>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</si>
  <si>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</si>
  <si>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</si>
  <si>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</si>
  <si>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</si>
  <si>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</si>
  <si>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</si>
  <si>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</si>
  <si>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</si>
  <si>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</si>
  <si>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</si>
  <si>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</si>
  <si>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</si>
  <si>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</si>
  <si>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</si>
  <si>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</si>
  <si>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</si>
  <si>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</si>
  <si>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</si>
  <si>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</si>
  <si>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</si>
  <si>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</si>
  <si>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</si>
  <si>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</si>
  <si>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</si>
  <si>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</si>
  <si>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</si>
  <si>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</si>
  <si>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</si>
  <si>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</si>
  <si>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</si>
  <si>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</si>
  <si>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</si>
  <si>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</si>
  <si>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</si>
  <si>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</si>
  <si>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</si>
  <si>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</si>
  <si>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</si>
  <si>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</si>
  <si>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</si>
  <si>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</si>
  <si>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</si>
  <si>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</si>
  <si>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</si>
  <si>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</si>
  <si>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</si>
  <si>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</si>
  <si>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</si>
  <si>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</si>
  <si>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</si>
  <si>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</si>
  <si>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</si>
  <si>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</si>
  <si>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</si>
  <si>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</si>
  <si>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</si>
  <si>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</si>
  <si>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</si>
  <si>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</si>
  <si>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</si>
  <si>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</si>
  <si>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</si>
  <si>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</si>
  <si>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</si>
  <si>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</si>
  <si>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</si>
  <si>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</si>
  <si>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</si>
  <si>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</si>
  <si>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</si>
  <si>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</si>
  <si>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</si>
  <si>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</si>
  <si>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</si>
  <si>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</si>
  <si>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</si>
  <si>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</si>
  <si>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</si>
  <si>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</si>
  <si>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</si>
  <si>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</si>
  <si>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</si>
  <si>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</si>
  <si>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</si>
  <si>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</si>
  <si>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</si>
  <si>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</si>
  <si>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</si>
  <si>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</si>
  <si>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</si>
  <si>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</si>
  <si>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</si>
  <si>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</si>
  <si>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</si>
  <si>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</si>
  <si>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</si>
  <si>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</si>
  <si>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</si>
  <si>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</si>
  <si>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</si>
  <si>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</si>
  <si>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</si>
  <si>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</si>
  <si>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</si>
  <si>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</si>
  <si>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</si>
  <si>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</si>
  <si>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</si>
  <si>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</si>
  <si>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</si>
  <si>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</si>
  <si>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</si>
  <si>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</si>
  <si>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</si>
  <si>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</si>
  <si>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</si>
  <si>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</si>
  <si>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</si>
  <si>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</si>
  <si>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</si>
  <si>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</si>
  <si>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</si>
  <si>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</si>
  <si>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</si>
  <si>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</si>
  <si>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</si>
  <si>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</si>
  <si>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</si>
  <si>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</si>
  <si>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</si>
  <si>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</si>
  <si>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</si>
  <si>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</si>
  <si>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</si>
  <si>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</si>
  <si>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</si>
  <si>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</si>
  <si>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</si>
  <si>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</si>
  <si>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</si>
  <si>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</si>
  <si>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</si>
  <si>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</si>
  <si>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</si>
  <si>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</si>
  <si>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</si>
  <si>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</si>
  <si>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</si>
  <si>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</si>
  <si>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</si>
  <si>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</si>
  <si>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</si>
  <si>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</si>
  <si>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</si>
  <si>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</si>
  <si>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</si>
  <si>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</si>
  <si>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</si>
  <si>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</si>
  <si>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</si>
  <si>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</si>
  <si>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</si>
  <si>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</si>
  <si>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</si>
  <si>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</si>
  <si>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</si>
  <si>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</si>
  <si>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</si>
  <si>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</si>
  <si>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</si>
  <si>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</si>
  <si>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</si>
  <si>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</si>
  <si>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</si>
  <si>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</si>
  <si>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</si>
  <si>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</si>
  <si>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</si>
  <si>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</si>
  <si>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</si>
  <si>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</si>
  <si>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</si>
  <si>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</si>
  <si>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</si>
  <si>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</si>
  <si>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</si>
  <si>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</si>
  <si>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</si>
  <si>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</si>
  <si>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</si>
  <si>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</si>
  <si>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</si>
  <si>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</si>
  <si>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</si>
  <si>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</si>
  <si>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</si>
  <si>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</si>
  <si>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</si>
  <si>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</si>
  <si>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</si>
  <si>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</si>
  <si>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</si>
  <si>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</si>
  <si>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</si>
  <si>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</si>
  <si>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</si>
  <si>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</si>
  <si>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</si>
  <si>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</si>
  <si>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</si>
  <si>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</si>
  <si>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</si>
  <si>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</si>
  <si>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</si>
  <si>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</si>
  <si>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</si>
  <si>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</si>
  <si>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</si>
  <si>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</si>
  <si>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</si>
  <si>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</si>
  <si>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</si>
  <si>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</si>
  <si>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</si>
  <si>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</si>
  <si>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</si>
  <si>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</si>
  <si>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</si>
  <si>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</si>
  <si>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</si>
  <si>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</si>
  <si>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</si>
  <si>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</si>
  <si>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</si>
  <si>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</si>
  <si>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</si>
  <si>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</si>
  <si>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</si>
  <si>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</si>
  <si>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</si>
  <si>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</si>
  <si>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</si>
  <si>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</si>
  <si>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</si>
  <si>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</si>
  <si>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</si>
  <si>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</si>
  <si>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</si>
  <si>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</si>
  <si>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</si>
  <si>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</si>
  <si>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</si>
  <si>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</si>
  <si>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</si>
  <si>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</si>
  <si>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</si>
  <si>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</si>
  <si>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</si>
  <si>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</si>
  <si>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</si>
  <si>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</si>
  <si>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</si>
  <si>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</si>
  <si>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</si>
  <si>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</si>
  <si>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</si>
  <si>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</si>
  <si>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</si>
  <si>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</si>
  <si>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</si>
  <si>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</si>
  <si>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</si>
  <si>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</si>
  <si>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</si>
  <si>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</si>
  <si>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</si>
  <si>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</si>
  <si>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</si>
  <si>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</si>
  <si>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</si>
  <si>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</si>
  <si>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</si>
  <si>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</si>
  <si>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</si>
  <si>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</si>
  <si>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</si>
  <si>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</si>
  <si>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</si>
  <si>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</si>
  <si>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</si>
  <si>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</si>
  <si>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</si>
  <si>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</si>
  <si>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</si>
  <si>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</si>
  <si>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</si>
  <si>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</si>
  <si>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</si>
  <si>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</si>
  <si>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</si>
  <si>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</si>
  <si>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</si>
  <si>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</si>
  <si>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</si>
  <si>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</si>
  <si>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</si>
  <si>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</si>
  <si>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</si>
  <si>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</si>
  <si>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</si>
  <si>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</si>
  <si>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</si>
  <si>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</si>
  <si>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</si>
  <si>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</si>
  <si>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</si>
  <si>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</si>
  <si>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</si>
  <si>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</si>
  <si>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</si>
  <si>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</si>
  <si>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</si>
  <si>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</si>
  <si>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</si>
  <si>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</si>
  <si>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</si>
  <si>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</si>
  <si>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</si>
  <si>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</si>
  <si>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</si>
  <si>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</si>
  <si>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</si>
  <si>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</si>
  <si>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</si>
  <si>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</si>
  <si>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</si>
  <si>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</si>
  <si>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</si>
  <si>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</si>
  <si>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</si>
  <si>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</si>
  <si>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</si>
  <si>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</si>
  <si>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</si>
  <si>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</si>
  <si>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</si>
  <si>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</si>
  <si>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</si>
  <si>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</si>
  <si>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</si>
  <si>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</si>
  <si>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</si>
  <si>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</si>
  <si>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</si>
  <si>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</si>
  <si>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</si>
  <si>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</si>
  <si>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</si>
  <si>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</si>
  <si>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</si>
  <si>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</si>
  <si>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</si>
  <si>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</si>
  <si>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</si>
  <si>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</si>
  <si>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</si>
  <si>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</si>
  <si>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</si>
  <si>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</si>
  <si>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</si>
  <si>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</si>
  <si>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</si>
  <si>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</si>
  <si>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</si>
  <si>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</si>
  <si>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</si>
  <si>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</si>
  <si>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</si>
  <si>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</si>
  <si>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</si>
  <si>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</si>
  <si>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</si>
  <si>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</si>
  <si>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</si>
  <si>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</si>
  <si>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</si>
  <si>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</si>
  <si>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</si>
  <si>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</si>
  <si>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</si>
  <si>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</si>
  <si>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</si>
  <si>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</si>
  <si>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</si>
  <si>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</si>
  <si>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</si>
  <si>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</si>
  <si>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</si>
  <si>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</si>
  <si>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</si>
  <si>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</si>
  <si>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</si>
  <si>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</si>
  <si>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</si>
  <si>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</si>
  <si>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</si>
  <si>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</si>
  <si>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</si>
  <si>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</si>
  <si>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</si>
  <si>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</si>
  <si>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</si>
  <si>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</si>
  <si>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</si>
  <si>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</si>
  <si>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</si>
  <si>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</si>
  <si>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</si>
  <si>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</si>
  <si>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</si>
  <si>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</si>
  <si>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</si>
  <si>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</si>
  <si>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</si>
  <si>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</si>
  <si>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</si>
  <si>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</si>
  <si>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</si>
  <si>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</si>
  <si>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</si>
  <si>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</si>
  <si>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</si>
  <si>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</si>
  <si>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</si>
  <si>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</si>
  <si>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</si>
  <si>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</si>
  <si>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</si>
  <si>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</si>
  <si>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</si>
  <si>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</si>
  <si>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</si>
  <si>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</si>
  <si>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</si>
  <si>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</si>
  <si>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</si>
  <si>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</si>
  <si>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</si>
  <si>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</si>
  <si>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</si>
  <si>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</si>
  <si>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</si>
  <si>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</si>
  <si>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</si>
  <si>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</si>
  <si>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</si>
  <si>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</si>
  <si>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</si>
  <si>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</si>
  <si>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</si>
  <si>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</si>
  <si>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</si>
  <si>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</si>
  <si>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</si>
  <si>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</si>
  <si>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</si>
  <si>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</si>
  <si>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</si>
  <si>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</si>
  <si>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</si>
  <si>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</si>
  <si>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</si>
  <si>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</si>
  <si>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</si>
  <si>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</si>
  <si>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</si>
  <si>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</si>
  <si>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</si>
  <si>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</si>
  <si>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</si>
  <si>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</si>
  <si>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</si>
  <si>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</si>
  <si>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</si>
  <si>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</si>
  <si>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</si>
  <si>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</si>
  <si>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</si>
  <si>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</si>
  <si>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</si>
  <si>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</si>
  <si>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</si>
  <si>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</si>
  <si>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</si>
  <si>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</si>
  <si>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</si>
  <si>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</si>
  <si>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</si>
  <si>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</si>
  <si>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</si>
  <si>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</si>
  <si>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</si>
  <si>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</si>
  <si>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</si>
  <si>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</si>
  <si>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</si>
  <si>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</si>
  <si>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</si>
  <si>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</si>
  <si>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</si>
  <si>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</si>
  <si>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</si>
  <si>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</si>
  <si>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</si>
  <si>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</si>
  <si>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</si>
  <si>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</si>
  <si>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</si>
  <si>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</si>
  <si>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</si>
  <si>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</si>
  <si>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</si>
  <si>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</si>
  <si>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</si>
  <si>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</si>
  <si>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</si>
  <si>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</si>
  <si>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</si>
  <si>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</si>
  <si>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</si>
  <si>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</si>
  <si>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</si>
  <si>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</si>
  <si>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</si>
  <si>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</si>
  <si>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</si>
  <si>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</si>
  <si>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</si>
  <si>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</si>
  <si>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</si>
  <si>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</si>
  <si>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</si>
  <si>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</si>
  <si>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</si>
  <si>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</si>
  <si>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</si>
  <si>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</si>
  <si>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</si>
  <si>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</si>
  <si>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</si>
  <si>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</si>
  <si>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</si>
  <si>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</si>
  <si>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</si>
  <si>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</si>
  <si>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</si>
  <si>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</si>
  <si>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</si>
  <si>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</si>
  <si>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</si>
  <si>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</si>
  <si>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</si>
  <si>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</si>
  <si>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</si>
  <si>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</si>
  <si>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</si>
  <si>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</si>
  <si>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</si>
  <si>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</si>
  <si>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</si>
  <si>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</si>
  <si>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</si>
  <si>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</si>
  <si>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</si>
  <si>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</si>
  <si>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</si>
  <si>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</si>
  <si>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</si>
  <si>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</si>
  <si>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</si>
  <si>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</si>
  <si>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</si>
  <si>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</si>
  <si>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</si>
  <si>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</si>
  <si>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</si>
  <si>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</si>
  <si>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</si>
  <si>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</si>
  <si>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</si>
  <si>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</si>
  <si>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</si>
  <si>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</si>
  <si>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</si>
  <si>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</si>
  <si>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</si>
  <si>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</si>
  <si>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</si>
  <si>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</si>
  <si>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</si>
  <si>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</si>
  <si>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</si>
  <si>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</si>
  <si>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</si>
  <si>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</si>
  <si>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</si>
  <si>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</si>
  <si>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</si>
  <si>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</si>
  <si>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</si>
  <si>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</si>
  <si>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</si>
  <si>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</si>
  <si>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</si>
  <si>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</si>
  <si>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</si>
  <si>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</si>
  <si>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</si>
  <si>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</si>
  <si>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</si>
  <si>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</si>
  <si>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</si>
  <si>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</si>
  <si>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</si>
  <si>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</si>
  <si>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</si>
  <si>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</si>
  <si>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</si>
  <si>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</si>
  <si>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</si>
  <si>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</si>
  <si>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</si>
  <si>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</si>
  <si>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</si>
  <si>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</si>
  <si>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</si>
  <si>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</si>
  <si>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</si>
  <si>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</si>
  <si>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</si>
  <si>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</si>
  <si>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</si>
  <si>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</si>
  <si>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</si>
  <si>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</si>
  <si>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</si>
  <si>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</si>
  <si>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</si>
  <si>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</si>
  <si>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</si>
  <si>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</si>
  <si>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</si>
  <si>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</si>
  <si>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</si>
  <si>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</si>
  <si>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</si>
  <si>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</si>
  <si>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</si>
  <si>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</si>
  <si>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</si>
  <si>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</si>
  <si>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</si>
  <si>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</si>
  <si>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</si>
  <si>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</si>
  <si>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</si>
  <si>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</si>
  <si>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</si>
  <si>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</si>
  <si>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</si>
  <si>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</si>
  <si>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</si>
  <si>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</si>
  <si>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</si>
  <si>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</si>
  <si>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</si>
  <si>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</si>
  <si>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</si>
  <si>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</si>
  <si>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</si>
  <si>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</si>
  <si>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</si>
  <si>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</si>
  <si>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</si>
  <si>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</si>
  <si>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</si>
  <si>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</si>
  <si>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</si>
  <si>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</si>
  <si>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</si>
  <si>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</si>
  <si>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</si>
  <si>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</si>
  <si>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</si>
  <si>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</si>
  <si>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</si>
  <si>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</si>
  <si>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</si>
  <si>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</si>
  <si>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</si>
  <si>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</si>
  <si>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</si>
  <si>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</si>
  <si>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</si>
  <si>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</si>
  <si>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</si>
  <si>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</si>
  <si>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</si>
  <si>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</si>
  <si>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</si>
  <si>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</si>
  <si>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</si>
  <si>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</si>
  <si>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</si>
  <si>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</si>
  <si>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</si>
  <si>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</si>
  <si>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</si>
  <si>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</si>
  <si>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</si>
  <si>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</si>
  <si>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</si>
  <si>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</si>
  <si>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</si>
  <si>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</si>
  <si>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</si>
  <si>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</si>
  <si>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</si>
  <si>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</si>
  <si>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</si>
  <si>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</si>
  <si>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</si>
  <si>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</si>
  <si>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</si>
  <si>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</si>
  <si>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</si>
  <si>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</si>
  <si>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</si>
  <si>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</si>
  <si>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</si>
  <si>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</si>
  <si>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</si>
  <si>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</si>
  <si>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</si>
  <si>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</si>
  <si>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</si>
  <si>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</si>
  <si>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</si>
  <si>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</si>
  <si>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</si>
  <si>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</si>
  <si>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</si>
  <si>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</si>
  <si>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</si>
  <si>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</si>
  <si>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</si>
  <si>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</si>
  <si>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</si>
  <si>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</si>
  <si>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</si>
  <si>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</si>
  <si>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</si>
  <si>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</si>
  <si>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</si>
  <si>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</si>
  <si>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</si>
  <si>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</si>
  <si>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</si>
  <si>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</si>
  <si>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</si>
  <si>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</si>
  <si>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</si>
  <si>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</si>
  <si>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</si>
  <si>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</si>
  <si>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</si>
  <si>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</si>
  <si>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</si>
  <si>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</si>
  <si>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</si>
  <si>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</si>
  <si>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</si>
  <si>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</si>
  <si>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</si>
  <si>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</si>
  <si>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</si>
  <si>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</si>
  <si>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</si>
  <si>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</si>
  <si>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</si>
  <si>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</si>
  <si>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</si>
  <si>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</si>
  <si>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</si>
  <si>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</si>
  <si>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</si>
  <si>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</si>
  <si>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</si>
  <si>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</si>
  <si>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</si>
  <si>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</si>
  <si>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</si>
  <si>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</si>
  <si>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</si>
  <si>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</si>
  <si>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</si>
  <si>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</si>
  <si>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</si>
  <si>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</si>
  <si>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</si>
  <si>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</si>
  <si>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</si>
  <si>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</si>
  <si>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</si>
  <si>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</si>
  <si>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</si>
  <si>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</si>
  <si>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</si>
  <si>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</si>
  <si>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</si>
  <si>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</si>
  <si>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</si>
  <si>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</si>
  <si>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</si>
  <si>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</si>
  <si>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</si>
  <si>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</si>
  <si>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</si>
  <si>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</si>
  <si>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</si>
  <si>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</si>
  <si>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</si>
  <si>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</si>
  <si>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</si>
  <si>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</si>
  <si>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</si>
  <si>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</si>
  <si>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</si>
  <si>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</si>
  <si>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</si>
  <si>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</si>
  <si>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</si>
  <si>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</si>
  <si>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</si>
  <si>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</si>
  <si>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</si>
  <si>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</si>
  <si>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</si>
  <si>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</si>
  <si>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</si>
  <si>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</si>
  <si>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</si>
  <si>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</si>
  <si>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</si>
  <si>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</si>
  <si>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</si>
  <si>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</si>
  <si>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</si>
  <si>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</si>
  <si>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</si>
  <si>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</si>
  <si>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</si>
  <si>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</si>
  <si>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</si>
  <si>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</si>
  <si>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</si>
  <si>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</si>
  <si>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</si>
  <si>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</si>
  <si>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</si>
  <si>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</si>
  <si>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</si>
  <si>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</si>
  <si>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</si>
  <si>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</si>
  <si>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</si>
  <si>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</si>
  <si>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</si>
  <si>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</si>
  <si>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</si>
  <si>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</si>
  <si>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</si>
  <si>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</si>
  <si>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</si>
  <si>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</si>
  <si>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</si>
  <si>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</si>
  <si>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</si>
  <si>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</si>
  <si>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</si>
  <si>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</si>
  <si>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</si>
  <si>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</si>
  <si>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</si>
  <si>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</si>
  <si>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</si>
  <si>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</si>
  <si>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</si>
  <si>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</si>
  <si>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</si>
  <si>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</si>
  <si>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</si>
  <si>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</si>
  <si>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</si>
  <si>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</si>
  <si>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</si>
  <si>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</si>
  <si>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</si>
  <si>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</si>
  <si>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</si>
  <si>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</si>
  <si>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</si>
  <si>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</si>
  <si>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</si>
  <si>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</si>
  <si>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</si>
  <si>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</si>
  <si>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</si>
  <si>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</si>
  <si>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</si>
  <si>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</si>
  <si>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</si>
  <si>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</si>
  <si>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</si>
  <si>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</si>
  <si>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</si>
  <si>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</si>
  <si>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</si>
  <si>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</si>
  <si>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</si>
  <si>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</si>
  <si>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</si>
  <si>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</si>
  <si>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</si>
  <si>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</si>
  <si>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</si>
  <si>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</si>
  <si>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</si>
  <si>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</si>
  <si>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</si>
  <si>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</si>
  <si>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</si>
  <si>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</si>
  <si>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</si>
  <si>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</si>
  <si>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</si>
  <si>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</si>
  <si>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</si>
  <si>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</si>
  <si>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</si>
  <si>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</si>
  <si>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</si>
  <si>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</si>
  <si>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</si>
  <si>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</si>
  <si>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</si>
  <si>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</si>
  <si>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</si>
  <si>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</si>
  <si>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</si>
  <si>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</si>
  <si>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</si>
  <si>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</si>
  <si>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</si>
  <si>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</si>
  <si>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</si>
  <si>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</si>
  <si>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</si>
  <si>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</si>
  <si>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</si>
  <si>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</si>
  <si>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</si>
  <si>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</si>
  <si>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</si>
  <si>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</si>
  <si>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</si>
  <si>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</si>
  <si>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</si>
  <si>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</si>
  <si>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</si>
  <si>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</si>
  <si>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</si>
  <si>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</si>
  <si>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</si>
  <si>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</si>
  <si>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</si>
  <si>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</si>
  <si>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</si>
  <si>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</si>
  <si>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</si>
  <si>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</si>
  <si>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</si>
  <si>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</si>
  <si>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</si>
  <si>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</si>
  <si>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</si>
  <si>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</si>
  <si>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</si>
  <si>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</si>
  <si>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</si>
  <si>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</si>
  <si>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</si>
  <si>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</si>
  <si>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</si>
  <si>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</si>
  <si>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</si>
  <si>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</si>
  <si>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</si>
  <si>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</si>
  <si>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</si>
  <si>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</si>
  <si>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</si>
  <si>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</si>
  <si>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</si>
  <si>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</si>
  <si>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</si>
  <si>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</si>
  <si>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</si>
  <si>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</si>
  <si>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</si>
  <si>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</si>
  <si>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</si>
  <si>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</si>
  <si>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</si>
  <si>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</si>
  <si>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</si>
  <si>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</si>
  <si>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</si>
  <si>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</si>
  <si>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</si>
  <si>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</si>
  <si>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</si>
  <si>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</si>
  <si>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</si>
  <si>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</si>
  <si>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</si>
  <si>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</si>
  <si>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</si>
  <si>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</si>
  <si>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</si>
  <si>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</si>
  <si>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</si>
  <si>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</si>
  <si>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</si>
  <si>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</si>
  <si>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</si>
  <si>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</si>
  <si>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</si>
  <si>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</si>
  <si>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</si>
  <si>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</si>
  <si>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</si>
  <si>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</si>
  <si>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</si>
  <si>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</si>
  <si>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</si>
  <si>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</si>
  <si>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</si>
  <si>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</si>
  <si>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</si>
  <si>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</si>
  <si>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</si>
  <si>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</si>
  <si>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</si>
  <si>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</si>
  <si>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</si>
  <si>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</si>
  <si>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</si>
  <si>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</si>
  <si>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</si>
  <si>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</si>
  <si>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</si>
  <si>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</si>
  <si>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</si>
  <si>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</si>
  <si>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</si>
  <si>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</si>
  <si>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</si>
  <si>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</si>
  <si>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</si>
  <si>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</si>
  <si>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</si>
  <si>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</si>
  <si>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</si>
  <si>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</si>
  <si>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</si>
  <si>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</si>
  <si>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</si>
  <si>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</si>
  <si>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</si>
  <si>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</si>
  <si>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</si>
  <si>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</si>
  <si>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</si>
  <si>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</si>
  <si>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</si>
  <si>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</si>
  <si>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</si>
  <si>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</si>
  <si>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</si>
  <si>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</si>
  <si>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</si>
  <si>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</si>
  <si>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</si>
  <si>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</si>
  <si>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</si>
  <si>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</si>
  <si>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</si>
  <si>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</si>
  <si>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</si>
  <si>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</si>
  <si>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</si>
  <si>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</si>
  <si>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</si>
  <si>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</si>
  <si>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</si>
  <si>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</si>
  <si>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</si>
  <si>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</si>
  <si>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</si>
  <si>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</si>
  <si>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</si>
  <si>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</si>
  <si>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</si>
  <si>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</si>
  <si>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</si>
  <si>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</si>
  <si>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</si>
  <si>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</si>
  <si>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</si>
  <si>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</si>
  <si>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</si>
  <si>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</si>
  <si>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</si>
  <si>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</si>
  <si>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</si>
  <si>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</si>
  <si>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</si>
  <si>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</si>
  <si>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</si>
  <si>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</si>
  <si>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</si>
  <si>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</si>
  <si>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</si>
  <si>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</si>
  <si>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</si>
  <si>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</si>
  <si>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</si>
  <si>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</si>
  <si>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</si>
  <si>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</si>
  <si>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</si>
  <si>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</si>
  <si>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</si>
  <si>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</si>
  <si>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</si>
  <si>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</si>
  <si>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</si>
  <si>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</si>
  <si>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</si>
  <si>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</si>
  <si>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</si>
  <si>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</si>
  <si>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</si>
  <si>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</si>
  <si>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</si>
  <si>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</si>
  <si>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</si>
  <si>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</si>
  <si>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</si>
  <si>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</si>
  <si>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</si>
  <si>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</si>
  <si>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</si>
  <si>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</si>
  <si>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</si>
  <si>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</si>
  <si>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</si>
  <si>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</si>
  <si>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</si>
  <si>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</si>
  <si>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</si>
  <si>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</si>
  <si>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</si>
  <si>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</si>
  <si>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</si>
  <si>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</si>
  <si>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</si>
  <si>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</si>
  <si>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</si>
  <si>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</si>
  <si>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</si>
  <si>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</si>
  <si>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</si>
  <si>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</si>
  <si>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</si>
  <si>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</si>
  <si>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</si>
  <si>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</si>
  <si>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</si>
  <si>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</si>
  <si>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</si>
  <si>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</si>
  <si>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</si>
  <si>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</si>
  <si>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</si>
  <si>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</si>
  <si>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</si>
  <si>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</si>
  <si>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</si>
  <si>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</si>
  <si>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</si>
  <si>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</si>
  <si>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</si>
  <si>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</si>
  <si>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</si>
  <si>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</si>
  <si>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</si>
  <si>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</si>
  <si>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</si>
  <si>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</si>
  <si>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</si>
  <si>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</si>
  <si>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</si>
  <si>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</si>
  <si>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</si>
  <si>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</si>
  <si>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</si>
  <si>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</si>
  <si>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</si>
  <si>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</si>
  <si>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</si>
  <si>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</si>
  <si>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</si>
  <si>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</si>
  <si>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</si>
  <si>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</si>
  <si>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</si>
  <si>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</si>
  <si>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</si>
  <si>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</si>
  <si>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</si>
  <si>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</si>
  <si>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</si>
  <si>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</si>
  <si>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</si>
  <si>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</si>
  <si>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</si>
  <si>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</si>
  <si>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</si>
  <si>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</si>
  <si>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</si>
  <si>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</si>
  <si>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</si>
  <si>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</si>
  <si>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</si>
  <si>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</si>
  <si>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</si>
  <si>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</si>
  <si>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</si>
  <si>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</si>
  <si>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</si>
  <si>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</si>
  <si>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</si>
  <si>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</si>
  <si>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</si>
  <si>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</si>
  <si>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</si>
  <si>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</si>
  <si>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</si>
  <si>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</si>
  <si>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</si>
  <si>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</si>
  <si>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</si>
  <si>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</si>
  <si>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</si>
  <si>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</si>
  <si>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</si>
  <si>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</si>
  <si>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</si>
  <si>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</si>
  <si>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</si>
  <si>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</si>
  <si>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</si>
  <si>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</si>
  <si>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</si>
  <si>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</si>
  <si>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</si>
  <si>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</si>
  <si>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</si>
  <si>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</si>
  <si>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</si>
  <si>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</si>
  <si>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</si>
  <si>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</si>
  <si>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</si>
  <si>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</si>
  <si>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</si>
  <si>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</si>
  <si>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</si>
  <si>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</si>
  <si>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</si>
  <si>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</si>
  <si>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</si>
  <si>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</si>
  <si>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</si>
  <si>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</si>
  <si>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</si>
  <si>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</si>
  <si>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</si>
  <si>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</si>
  <si>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</si>
  <si>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</si>
  <si>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</si>
  <si>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</si>
  <si>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</si>
  <si>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</si>
  <si>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</si>
  <si>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</si>
  <si>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</si>
  <si>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</si>
  <si>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</si>
  <si>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</si>
  <si>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</si>
  <si>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</si>
  <si>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</si>
  <si>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</si>
  <si>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</si>
  <si>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</si>
  <si>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</si>
  <si>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</si>
  <si>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</si>
  <si>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</si>
  <si>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</si>
  <si>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</si>
  <si>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</si>
  <si>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</si>
  <si>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</si>
  <si>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</si>
  <si>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</si>
  <si>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</si>
  <si>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</si>
  <si>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</si>
  <si>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</si>
  <si>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</si>
  <si>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</si>
  <si>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</si>
  <si>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</si>
  <si>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</si>
  <si>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</si>
  <si>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</si>
  <si>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</si>
  <si>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</si>
  <si>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</si>
  <si>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</si>
  <si>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</si>
  <si>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</si>
  <si>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</si>
  <si>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</si>
  <si>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</si>
  <si>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</si>
  <si>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</si>
  <si>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</si>
  <si>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</si>
  <si>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</si>
  <si>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</si>
  <si>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</si>
  <si>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</si>
  <si>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</si>
  <si>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</si>
  <si>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</si>
  <si>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</si>
  <si>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</si>
  <si>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</si>
  <si>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</si>
  <si>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</si>
  <si>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</si>
  <si>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</si>
  <si>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</si>
  <si>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</si>
  <si>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</si>
  <si>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</si>
  <si>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</si>
  <si>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</si>
  <si>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</si>
  <si>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</si>
  <si>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</si>
  <si>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</si>
  <si>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</si>
  <si>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</si>
  <si>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</si>
  <si>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</si>
  <si>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</si>
  <si>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</si>
  <si>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</si>
  <si>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</si>
  <si>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</si>
  <si>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</si>
  <si>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</si>
  <si>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</si>
  <si>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</si>
  <si>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</si>
  <si>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</si>
  <si>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</si>
  <si>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</si>
  <si>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</si>
  <si>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</si>
  <si>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</si>
  <si>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</si>
  <si>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</si>
  <si>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</si>
  <si>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</si>
  <si>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</si>
  <si>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</si>
  <si>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</si>
  <si>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</si>
  <si>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</si>
  <si>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</si>
  <si>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</si>
  <si>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</si>
  <si>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</si>
  <si>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</si>
  <si>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</si>
  <si>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</si>
  <si>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</si>
  <si>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</si>
  <si>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</si>
  <si>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</si>
  <si>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</si>
  <si>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</si>
  <si>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</si>
  <si>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</si>
  <si>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</si>
  <si>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</si>
  <si>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</si>
  <si>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</si>
  <si>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</si>
  <si>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</si>
  <si>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</si>
  <si>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</si>
  <si>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</si>
  <si>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</si>
  <si>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</si>
  <si>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</si>
  <si>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</si>
  <si>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</si>
  <si>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</si>
  <si>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</si>
  <si>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</si>
  <si>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</si>
  <si>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</si>
  <si>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</si>
  <si>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</si>
  <si>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</si>
  <si>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</si>
  <si>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</si>
  <si>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</si>
  <si>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</si>
  <si>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</si>
  <si>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</si>
  <si>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</si>
  <si>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</si>
  <si>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</si>
  <si>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</si>
  <si>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</si>
  <si>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</si>
  <si>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</si>
  <si>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</si>
  <si>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</si>
  <si>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</si>
  <si>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</si>
  <si>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</si>
  <si>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</si>
  <si>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</si>
  <si>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</si>
  <si>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</si>
  <si>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</si>
  <si>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</si>
  <si>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</si>
  <si>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</si>
  <si>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</si>
  <si>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</si>
  <si>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</si>
  <si>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</si>
  <si>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</si>
  <si>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</si>
  <si>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</si>
  <si>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</si>
  <si>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</si>
  <si>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</si>
  <si>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</si>
  <si>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</si>
  <si>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</si>
  <si>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</si>
  <si>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</si>
  <si>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</si>
  <si>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</si>
  <si>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</si>
  <si>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</si>
  <si>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</si>
  <si>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</si>
  <si>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</si>
  <si>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</si>
  <si>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</si>
  <si>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</si>
  <si>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</si>
  <si>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</si>
  <si>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</si>
  <si>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</si>
  <si>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</si>
  <si>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</si>
  <si>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</si>
  <si>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</si>
  <si>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</si>
  <si>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</si>
  <si>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</si>
  <si>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</si>
  <si>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</si>
  <si>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</si>
  <si>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</si>
  <si>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</si>
  <si>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</si>
  <si>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</si>
  <si>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</si>
  <si>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</si>
  <si>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</si>
  <si>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</si>
  <si>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</si>
  <si>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</si>
  <si>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</si>
  <si>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</si>
  <si>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</si>
  <si>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</si>
  <si>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</si>
  <si>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</si>
  <si>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</si>
  <si>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</si>
  <si>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</si>
  <si>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</si>
  <si>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</si>
  <si>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</si>
  <si>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</si>
  <si>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</si>
  <si>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</si>
  <si>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</si>
  <si>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</si>
  <si>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</si>
  <si>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</si>
  <si>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</si>
  <si>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</si>
  <si>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</si>
  <si>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</si>
  <si>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</si>
  <si>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</si>
  <si>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</si>
  <si>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</si>
  <si>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</si>
  <si>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</si>
  <si>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</si>
  <si>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</si>
  <si>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</si>
  <si>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</si>
  <si>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</si>
  <si>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</si>
  <si>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</si>
  <si>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</si>
  <si>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</si>
  <si>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</si>
  <si>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</si>
  <si>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</si>
  <si>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</si>
  <si>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</si>
  <si>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</si>
  <si>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</si>
  <si>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</si>
  <si>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</si>
  <si>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</si>
  <si>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</si>
  <si>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</si>
  <si>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</si>
  <si>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</si>
  <si>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</si>
  <si>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</si>
  <si>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</si>
  <si>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</si>
  <si>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</si>
  <si>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</si>
  <si>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</si>
  <si>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</si>
  <si>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</si>
  <si>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</si>
  <si>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</si>
  <si>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</si>
  <si>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</si>
  <si>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</si>
  <si>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</si>
  <si>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</si>
  <si>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</si>
  <si>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</si>
  <si>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</si>
  <si>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</si>
  <si>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</si>
  <si>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</si>
  <si>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</si>
  <si>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</si>
  <si>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</si>
  <si>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</si>
  <si>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</si>
  <si>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</si>
  <si>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</si>
  <si>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</si>
  <si>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</si>
  <si>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</si>
  <si>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</si>
  <si>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</si>
  <si>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</si>
  <si>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</si>
  <si>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</si>
  <si>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</si>
  <si>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</si>
  <si>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</si>
  <si>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</si>
  <si>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</si>
  <si>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</si>
  <si>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</si>
  <si>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</si>
  <si>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</si>
  <si>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</si>
  <si>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</si>
  <si>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</si>
  <si>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</si>
  <si>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</si>
  <si>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</si>
  <si>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</si>
  <si>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</si>
  <si>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</si>
  <si>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</si>
  <si>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</si>
  <si>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</si>
  <si>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</si>
  <si>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</si>
  <si>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</si>
  <si>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</si>
  <si>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</si>
  <si>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</si>
  <si>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</si>
  <si>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</si>
  <si>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</si>
  <si>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</si>
  <si>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</si>
  <si>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</si>
  <si>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</si>
  <si>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</si>
  <si>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</si>
  <si>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</si>
  <si>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</si>
  <si>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</si>
  <si>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</si>
  <si>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</si>
  <si>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</si>
  <si>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</si>
  <si>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</si>
  <si>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</si>
  <si>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</si>
  <si>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</si>
  <si>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</si>
  <si>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</si>
  <si>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</si>
  <si>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</si>
  <si>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</si>
  <si>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</si>
  <si>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</si>
  <si>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</si>
  <si>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</si>
  <si>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</si>
  <si>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</si>
  <si>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</si>
  <si>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</si>
  <si>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</si>
  <si>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</si>
  <si>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</si>
  <si>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</si>
  <si>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</si>
  <si>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</si>
  <si>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</si>
  <si>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</si>
  <si>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</si>
  <si>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</si>
  <si>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</si>
  <si>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</si>
  <si>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</si>
  <si>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</si>
  <si>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</si>
  <si>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</si>
  <si>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</si>
  <si>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</si>
  <si>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</si>
  <si>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</si>
  <si>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</si>
  <si>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</si>
  <si>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</si>
  <si>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</si>
  <si>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</si>
  <si>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</si>
  <si>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</si>
  <si>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</si>
  <si>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</si>
  <si>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</si>
  <si>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</si>
  <si>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</si>
  <si>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</si>
  <si>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</si>
  <si>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</si>
  <si>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</si>
  <si>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</si>
  <si>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</si>
  <si>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</si>
  <si>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</si>
  <si>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</si>
  <si>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</si>
  <si>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</si>
  <si>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</si>
  <si>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</si>
  <si>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</si>
  <si>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</si>
  <si>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</si>
  <si>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</si>
  <si>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</si>
  <si>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</si>
  <si>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</si>
  <si>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</si>
  <si>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</si>
  <si>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</si>
  <si>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</si>
  <si>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</si>
  <si>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</si>
  <si>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</si>
  <si>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</si>
  <si>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</si>
  <si>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</si>
  <si>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</si>
  <si>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</si>
  <si>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</si>
  <si>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</si>
  <si>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</si>
  <si>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</si>
  <si>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</si>
  <si>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</si>
  <si>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</si>
  <si>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</si>
  <si>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</si>
  <si>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</si>
  <si>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</si>
  <si>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</si>
  <si>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</si>
  <si>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</si>
  <si>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</si>
  <si>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</si>
  <si>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</si>
  <si>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</si>
  <si>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</si>
  <si>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</si>
  <si>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</si>
  <si>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</si>
  <si>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</si>
  <si>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</si>
  <si>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</si>
  <si>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</si>
  <si>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</si>
  <si>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</si>
  <si>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</si>
  <si>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</si>
  <si>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</si>
  <si>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</si>
  <si>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</si>
  <si>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</si>
  <si>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</si>
  <si>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</si>
  <si>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</si>
  <si>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</si>
  <si>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</si>
  <si>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</si>
  <si>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</si>
  <si>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</si>
  <si>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</si>
  <si>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</si>
  <si>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</si>
  <si>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</si>
  <si>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</si>
  <si>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</si>
  <si>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</si>
  <si>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</si>
  <si>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</si>
  <si>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</si>
  <si>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</si>
  <si>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</si>
  <si>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</si>
  <si>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</si>
  <si>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</si>
  <si>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</si>
  <si>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</si>
  <si>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</si>
  <si>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</si>
  <si>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</si>
  <si>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</si>
  <si>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</si>
  <si>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</si>
  <si>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</si>
  <si>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</si>
  <si>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</si>
  <si>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</si>
  <si>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</si>
  <si>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</si>
  <si>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</si>
  <si>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</si>
  <si>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</si>
  <si>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</si>
  <si>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</si>
  <si>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</si>
  <si>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</si>
  <si>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</si>
  <si>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</si>
  <si>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</si>
  <si>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</si>
  <si>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</si>
  <si>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</si>
  <si>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</si>
  <si>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</si>
  <si>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</si>
  <si>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</si>
  <si>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</si>
  <si>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</si>
  <si>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</si>
  <si>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</si>
  <si>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</si>
  <si>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</si>
  <si>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</si>
  <si>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</si>
  <si>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</si>
  <si>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</si>
  <si>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</si>
  <si>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</si>
  <si>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</si>
  <si>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</si>
  <si>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</si>
  <si>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</si>
  <si>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</si>
  <si>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</si>
  <si>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</si>
  <si>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</si>
  <si>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</si>
  <si>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</si>
  <si>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</si>
  <si>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</si>
  <si>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</si>
  <si>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</si>
  <si>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</si>
  <si>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</si>
  <si>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</si>
  <si>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</si>
  <si>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</si>
  <si>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</si>
  <si>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</si>
  <si>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</si>
  <si>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</si>
  <si>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</si>
  <si>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</si>
  <si>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</si>
  <si>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</si>
  <si>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</si>
  <si>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</si>
  <si>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</si>
  <si>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</si>
  <si>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</si>
  <si>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</si>
  <si>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</si>
  <si>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</si>
  <si>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</si>
  <si>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</si>
  <si>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</si>
  <si>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</si>
  <si>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</si>
  <si>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</si>
  <si>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</si>
  <si>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</si>
  <si>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</si>
  <si>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</si>
  <si>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</si>
  <si>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</si>
  <si>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</si>
  <si>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</si>
  <si>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</si>
  <si>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</si>
  <si>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</si>
  <si>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</si>
  <si>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</si>
  <si>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</si>
  <si>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</si>
  <si>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</si>
  <si>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</si>
  <si>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</si>
  <si>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</si>
  <si>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</si>
  <si>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</si>
  <si>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</si>
  <si>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</si>
  <si>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</si>
  <si>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</si>
  <si>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</si>
  <si>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</si>
  <si>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</si>
  <si>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</si>
  <si>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</si>
  <si>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</si>
  <si>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</si>
  <si>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</si>
  <si>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</si>
  <si>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</si>
  <si>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</si>
  <si>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</si>
  <si>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</si>
  <si>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</si>
  <si>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</si>
  <si>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</si>
  <si>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</si>
  <si>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</si>
  <si>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</si>
  <si>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</si>
  <si>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</si>
  <si>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</si>
  <si>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</si>
  <si>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</si>
  <si>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</si>
  <si>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</si>
  <si>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</si>
  <si>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</si>
  <si>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</si>
  <si>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</si>
  <si>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</si>
  <si>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</si>
  <si>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</si>
  <si>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</si>
  <si>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</si>
  <si>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</si>
  <si>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</si>
  <si>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</si>
  <si>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</si>
  <si>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</si>
  <si>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</si>
  <si>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</si>
  <si>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</si>
  <si>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</si>
  <si>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</si>
  <si>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</si>
  <si>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</si>
  <si>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</si>
  <si>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</si>
  <si>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</si>
  <si>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</si>
  <si>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</si>
  <si>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</si>
  <si>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</si>
  <si>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</si>
  <si>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</si>
  <si>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</si>
  <si>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</si>
  <si>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</si>
  <si>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</si>
  <si>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</si>
  <si>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</si>
  <si>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</si>
  <si>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</si>
  <si>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</si>
  <si>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</si>
  <si>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</si>
  <si>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</si>
  <si>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</si>
  <si>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</si>
  <si>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</si>
  <si>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</si>
  <si>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</si>
  <si>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</si>
  <si>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</si>
  <si>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</si>
  <si>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</si>
  <si>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</si>
  <si>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</si>
  <si>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</si>
  <si>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</si>
  <si>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</si>
  <si>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</si>
  <si>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</si>
  <si>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</si>
  <si>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</si>
  <si>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</si>
  <si>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</si>
  <si>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</si>
  <si>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</si>
  <si>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</si>
  <si>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</si>
  <si>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</si>
  <si>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</si>
  <si>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</si>
  <si>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</si>
  <si>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</si>
  <si>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</si>
  <si>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</si>
  <si>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</si>
  <si>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</si>
  <si>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</si>
  <si>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</si>
  <si>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</si>
  <si>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</si>
  <si>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</si>
  <si>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</si>
  <si>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</si>
  <si>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</si>
  <si>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</si>
  <si>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</si>
  <si>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</si>
  <si>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</si>
  <si>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</si>
  <si>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</si>
  <si>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</si>
  <si>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</si>
  <si>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</si>
  <si>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</si>
  <si>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</si>
  <si>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</si>
  <si>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</si>
  <si>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</si>
  <si>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</si>
  <si>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</si>
  <si>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</si>
  <si>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</si>
  <si>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</si>
  <si>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</si>
  <si>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</si>
  <si>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</si>
  <si>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</si>
  <si>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</si>
  <si>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</si>
  <si>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</si>
  <si>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</si>
  <si>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</si>
  <si>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</si>
  <si>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</si>
  <si>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</si>
  <si>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</si>
  <si>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</si>
  <si>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</si>
  <si>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</si>
  <si>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</si>
  <si>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</si>
  <si>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</si>
  <si>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</si>
  <si>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</si>
  <si>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</si>
  <si>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</si>
  <si>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</si>
  <si>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</si>
  <si>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</si>
  <si>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</si>
  <si>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</si>
  <si>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</si>
  <si>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</si>
  <si>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</si>
  <si>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</si>
  <si>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</si>
  <si>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</si>
  <si>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</si>
  <si>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</si>
  <si>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</si>
  <si>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</si>
  <si>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</si>
  <si>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</si>
  <si>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</si>
  <si>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</si>
  <si>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</si>
  <si>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</si>
  <si>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</si>
  <si>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</si>
  <si>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</si>
  <si>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</si>
  <si>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</si>
  <si>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</si>
  <si>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</si>
  <si>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</si>
  <si>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</si>
  <si>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</si>
  <si>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</si>
  <si>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</si>
  <si>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</si>
  <si>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</si>
  <si>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</si>
  <si>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</si>
  <si>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</si>
  <si>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</si>
  <si>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</si>
  <si>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</si>
  <si>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</si>
  <si>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</si>
  <si>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</si>
  <si>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</si>
  <si>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</si>
  <si>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</si>
  <si>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</si>
  <si>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</si>
  <si>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</si>
  <si>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</si>
  <si>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</si>
  <si>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</si>
  <si>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</si>
  <si>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</si>
  <si>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</si>
  <si>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</si>
  <si>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</si>
  <si>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</si>
  <si>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</si>
  <si>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</si>
  <si>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</si>
  <si>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</si>
  <si>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</si>
  <si>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</si>
  <si>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</si>
  <si>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</si>
  <si>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</si>
  <si>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</si>
  <si>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</si>
  <si>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</si>
  <si>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</si>
  <si>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</si>
  <si>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</si>
  <si>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</si>
  <si>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</si>
  <si>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</si>
  <si>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</si>
  <si>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</si>
  <si>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</si>
  <si>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</si>
  <si>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</si>
  <si>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</si>
  <si>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</si>
  <si>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</si>
  <si>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</si>
  <si>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</si>
  <si>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</si>
  <si>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</si>
  <si>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</si>
  <si>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</si>
  <si>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</si>
  <si>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</si>
  <si>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</si>
  <si>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</si>
  <si>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</si>
  <si>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</si>
  <si>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</si>
  <si>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</si>
  <si>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</si>
  <si>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</si>
  <si>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</si>
  <si>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</si>
  <si>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</si>
  <si>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</si>
  <si>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</si>
  <si>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</si>
  <si>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</si>
  <si>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</si>
  <si>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</si>
  <si>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</si>
  <si>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</si>
  <si>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</si>
  <si>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</si>
  <si>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</si>
  <si>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</si>
  <si>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</si>
  <si>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</si>
  <si>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</si>
  <si>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</si>
  <si>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</si>
  <si>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</si>
  <si>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</si>
  <si>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</si>
  <si>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</si>
  <si>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</si>
  <si>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</si>
  <si>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</si>
  <si>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</si>
  <si>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</si>
  <si>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</si>
  <si>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</si>
  <si>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</si>
  <si>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</si>
  <si>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</si>
  <si>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</si>
  <si>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</si>
  <si>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</si>
  <si>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</si>
  <si>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</si>
  <si>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</si>
  <si>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</si>
  <si>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</si>
  <si>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</si>
  <si>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</si>
  <si>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</si>
  <si>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</si>
  <si>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</si>
  <si>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</si>
  <si>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</si>
  <si>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</si>
  <si>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</si>
  <si>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</si>
  <si>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</si>
  <si>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</si>
  <si>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</si>
  <si>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</si>
  <si>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</si>
  <si>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</si>
  <si>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</si>
  <si>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</si>
  <si>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</si>
  <si>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</si>
  <si>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</si>
  <si>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</si>
  <si>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</si>
  <si>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</si>
  <si>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</si>
  <si>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</si>
  <si>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</si>
  <si>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</si>
  <si>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</si>
  <si>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</si>
  <si>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</si>
  <si>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</si>
  <si>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</si>
  <si>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</si>
  <si>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</si>
  <si>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</si>
  <si>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</si>
  <si>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</si>
  <si>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</si>
  <si>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</si>
  <si>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</si>
  <si>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</si>
  <si>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</si>
  <si>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</si>
  <si>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</si>
  <si>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</si>
  <si>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</si>
  <si>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</si>
  <si>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</si>
  <si>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</si>
  <si>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</si>
  <si>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</si>
  <si>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</si>
  <si>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</si>
  <si>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</si>
  <si>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</si>
  <si>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</si>
  <si>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</si>
  <si>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</si>
  <si>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</si>
  <si>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</si>
  <si>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</si>
  <si>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</si>
  <si>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</si>
  <si>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</si>
  <si>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</si>
  <si>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</si>
  <si>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</si>
  <si>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</si>
  <si>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</si>
  <si>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</si>
  <si>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</si>
  <si>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</si>
  <si>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</si>
  <si>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</si>
  <si>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</si>
  <si>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</si>
  <si>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</si>
  <si>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</si>
  <si>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</si>
  <si>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</si>
  <si>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</si>
  <si>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</si>
  <si>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</si>
  <si>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</si>
  <si>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</si>
  <si>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</si>
  <si>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</si>
  <si>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</si>
  <si>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</si>
  <si>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</si>
  <si>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</si>
  <si>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</si>
  <si>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</si>
  <si>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</si>
  <si>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</si>
  <si>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</si>
  <si>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</si>
  <si>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</si>
  <si>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</si>
  <si>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</si>
  <si>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</si>
  <si>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</si>
  <si>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</si>
  <si>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</si>
  <si>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</si>
  <si>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</si>
  <si>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</si>
  <si>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</si>
  <si>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</si>
  <si>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</si>
  <si>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</si>
  <si>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</si>
  <si>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</si>
  <si>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</si>
  <si>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</si>
  <si>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</si>
  <si>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</si>
  <si>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</si>
  <si>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</si>
  <si>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</si>
  <si>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</si>
  <si>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</si>
  <si>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</si>
  <si>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</si>
  <si>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</si>
  <si>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</si>
  <si>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</si>
  <si>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</si>
  <si>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</si>
  <si>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</si>
  <si>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</si>
  <si>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</si>
  <si>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</si>
  <si>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</si>
  <si>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</si>
  <si>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</si>
  <si>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</si>
  <si>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</si>
  <si>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</si>
  <si>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</si>
  <si>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</si>
  <si>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</si>
  <si>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</si>
  <si>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</si>
  <si>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</si>
  <si>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</si>
  <si>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</si>
  <si>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</si>
  <si>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</si>
  <si>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</si>
  <si>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</si>
  <si>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</si>
  <si>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</si>
  <si>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</si>
  <si>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</si>
  <si>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</si>
  <si>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</si>
  <si>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</si>
  <si>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</si>
  <si>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</si>
  <si>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</si>
  <si>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</si>
  <si>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</si>
  <si>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</si>
  <si>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</si>
  <si>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</si>
  <si>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</si>
  <si>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</si>
  <si>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</si>
  <si>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</si>
  <si>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</si>
  <si>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</si>
  <si>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</si>
  <si>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</si>
  <si>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</si>
  <si>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</si>
  <si>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</si>
  <si>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</si>
  <si>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</si>
  <si>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</si>
  <si>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</si>
  <si>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</si>
  <si>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</si>
  <si>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</si>
  <si>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</si>
  <si>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</si>
  <si>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</si>
  <si>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</si>
  <si>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</si>
  <si>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</si>
  <si>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</si>
  <si>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</si>
  <si>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</si>
  <si>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</si>
  <si>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</si>
  <si>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</si>
  <si>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</si>
  <si>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</si>
  <si>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</si>
  <si>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</si>
  <si>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</si>
  <si>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</si>
  <si>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</si>
  <si>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</si>
  <si>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</si>
  <si>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</si>
  <si>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</si>
  <si>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</si>
  <si>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</si>
  <si>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</si>
  <si>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</si>
  <si>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</si>
  <si>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</si>
  <si>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</si>
  <si>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</si>
  <si>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</si>
  <si>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</si>
  <si>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</si>
  <si>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</si>
  <si>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</si>
  <si>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</si>
  <si>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</si>
  <si>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</si>
  <si>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</si>
  <si>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</si>
  <si>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</si>
  <si>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</si>
  <si>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</si>
  <si>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</si>
  <si>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</si>
  <si>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</si>
  <si>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</si>
  <si>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</si>
  <si>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</si>
  <si>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</si>
  <si>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</si>
  <si>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</si>
  <si>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</si>
  <si>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</si>
  <si>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</si>
  <si>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</si>
  <si>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</si>
  <si>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</si>
  <si>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</si>
  <si>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</si>
  <si>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</si>
  <si>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</si>
  <si>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</si>
  <si>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</si>
  <si>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</si>
  <si>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</si>
  <si>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</si>
  <si>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</si>
  <si>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</si>
  <si>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</si>
  <si>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</si>
  <si>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</si>
  <si>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</si>
  <si>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</si>
  <si>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</si>
  <si>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</si>
  <si>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</si>
  <si>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</si>
  <si>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</si>
  <si>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</si>
  <si>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</si>
  <si>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</si>
  <si>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</si>
  <si>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</si>
  <si>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</si>
  <si>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</si>
  <si>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</si>
  <si>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</si>
  <si>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</si>
  <si>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</si>
  <si>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</si>
  <si>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</si>
  <si>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</si>
  <si>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</si>
  <si>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</si>
  <si>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</si>
  <si>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</si>
  <si>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</si>
  <si>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</si>
  <si>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</si>
  <si>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</si>
  <si>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</si>
  <si>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</si>
  <si>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</si>
  <si>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</si>
  <si>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</si>
  <si>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</si>
  <si>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</si>
  <si>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</si>
  <si>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</si>
  <si>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</si>
  <si>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</si>
  <si>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</si>
  <si>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</si>
  <si>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</si>
  <si>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</si>
  <si>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</si>
  <si>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</si>
  <si>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</si>
  <si>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</si>
  <si>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</si>
  <si>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</si>
  <si>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</si>
  <si>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</si>
  <si>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</si>
  <si>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</si>
  <si>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</si>
  <si>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</si>
  <si>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</si>
  <si>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</si>
  <si>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</si>
  <si>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</si>
  <si>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</si>
  <si>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</si>
  <si>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</si>
  <si>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</si>
  <si>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</si>
  <si>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</si>
  <si>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</si>
  <si>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</si>
  <si>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</si>
  <si>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</si>
  <si>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</si>
  <si>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</si>
  <si>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</si>
  <si>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</si>
  <si>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</si>
  <si>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</si>
  <si>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</si>
  <si>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</si>
  <si>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</si>
  <si>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</si>
  <si>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</si>
  <si>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</si>
  <si>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</si>
  <si>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</si>
  <si>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</si>
  <si>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</si>
  <si>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</si>
  <si>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</si>
  <si>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</si>
  <si>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</si>
  <si>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</si>
  <si>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</si>
  <si>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</si>
  <si>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</si>
  <si>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</si>
  <si>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</si>
  <si>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</si>
  <si>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</si>
  <si>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</si>
  <si>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</si>
  <si>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</si>
  <si>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</si>
  <si>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</si>
  <si>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</si>
  <si>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</si>
  <si>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</si>
  <si>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</si>
  <si>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</si>
  <si>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</si>
  <si>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</si>
  <si>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</si>
  <si>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</si>
  <si>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</si>
  <si>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</si>
  <si>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</si>
  <si>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</si>
  <si>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</si>
  <si>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</si>
  <si>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</si>
  <si>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</si>
  <si>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</si>
  <si>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</si>
  <si>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</si>
  <si>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</si>
  <si>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</si>
  <si>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</si>
  <si>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</si>
  <si>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</si>
  <si>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</si>
  <si>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</si>
  <si>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</si>
  <si>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</si>
  <si>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</si>
  <si>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</si>
  <si>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</si>
  <si>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</si>
  <si>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</si>
  <si>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</si>
  <si>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</si>
  <si>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</si>
  <si>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</si>
  <si>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</si>
  <si>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</si>
  <si>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</si>
  <si>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</si>
  <si>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</si>
  <si>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</si>
  <si>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</si>
  <si>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</si>
  <si>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</si>
  <si>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</si>
  <si>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</si>
  <si>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</si>
  <si>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</si>
  <si>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</si>
  <si>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</si>
  <si>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</si>
  <si>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</si>
  <si>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</si>
  <si>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</si>
  <si>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</si>
  <si>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</si>
  <si>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</si>
  <si>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</si>
  <si>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</si>
  <si>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</si>
  <si>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</si>
  <si>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</si>
  <si>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</si>
  <si>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</si>
  <si>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</si>
  <si>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</si>
  <si>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</si>
  <si>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</si>
  <si>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</si>
  <si>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</si>
  <si>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</si>
  <si>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</si>
  <si>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</si>
  <si>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</si>
  <si>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</si>
  <si>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</si>
  <si>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</si>
  <si>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</si>
  <si>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</si>
  <si>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</si>
  <si>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</si>
  <si>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</si>
  <si>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</si>
  <si>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</si>
  <si>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</si>
  <si>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</si>
  <si>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</si>
  <si>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</si>
  <si>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</si>
  <si>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</si>
  <si>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</si>
  <si>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</si>
  <si>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</si>
  <si>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</si>
  <si>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</si>
  <si>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</si>
  <si>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</si>
  <si>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</si>
  <si>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</si>
  <si>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</si>
  <si>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</si>
  <si>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</si>
  <si>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</si>
  <si>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</si>
  <si>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</si>
  <si>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</si>
  <si>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</si>
  <si>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</si>
  <si>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</si>
  <si>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</si>
  <si>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</si>
  <si>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</si>
  <si>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</si>
  <si>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</si>
  <si>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</si>
  <si>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</si>
  <si>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</si>
  <si>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</si>
  <si>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</si>
  <si>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</si>
  <si>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</si>
  <si>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</si>
  <si>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</si>
  <si>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</si>
  <si>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</si>
  <si>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</si>
  <si>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</si>
  <si>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</si>
  <si>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</si>
  <si>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</si>
  <si>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</si>
  <si>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</si>
  <si>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</si>
  <si>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</si>
  <si>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</si>
  <si>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</si>
  <si>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</si>
  <si>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</si>
  <si>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</si>
  <si>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</si>
  <si>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</si>
  <si>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</si>
  <si>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</si>
  <si>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</si>
  <si>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</si>
  <si>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</si>
  <si>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</si>
  <si>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</si>
  <si>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</si>
  <si>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</si>
  <si>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</si>
  <si>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</si>
  <si>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</si>
  <si>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</si>
  <si>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</si>
  <si>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</si>
  <si>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</si>
  <si>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</si>
  <si>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</si>
  <si>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</si>
  <si>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</si>
  <si>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</si>
  <si>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</si>
  <si>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</si>
  <si>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</si>
  <si>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</si>
  <si>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</si>
  <si>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</si>
  <si>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</si>
  <si>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</si>
  <si>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</si>
  <si>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</si>
  <si>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</si>
  <si>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</si>
  <si>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</si>
  <si>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</si>
  <si>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</si>
  <si>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</si>
  <si>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</si>
  <si>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</si>
  <si>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</si>
  <si>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</si>
  <si>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</si>
  <si>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</si>
  <si>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</si>
  <si>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</si>
  <si>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</si>
  <si>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</si>
  <si>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</si>
  <si>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</si>
  <si>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</si>
  <si>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</si>
  <si>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</si>
  <si>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</si>
  <si>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</si>
  <si>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</si>
  <si>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</si>
  <si>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</si>
  <si>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</si>
  <si>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</si>
  <si>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</si>
  <si>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</si>
  <si>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</si>
  <si>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</si>
  <si>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</si>
  <si>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</si>
  <si>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</si>
  <si>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</si>
  <si>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</si>
  <si>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</si>
  <si>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</si>
  <si>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</si>
  <si>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</si>
  <si>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</si>
  <si>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</si>
  <si>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</si>
  <si>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</si>
  <si>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</si>
  <si>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</si>
  <si>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</si>
  <si>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</si>
  <si>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</si>
  <si>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</si>
  <si>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</si>
  <si>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</si>
  <si>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</si>
  <si>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</si>
  <si>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</si>
  <si>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</si>
  <si>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</si>
  <si>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</si>
  <si>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</si>
  <si>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</si>
  <si>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</si>
  <si>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</si>
  <si>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</si>
  <si>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</si>
  <si>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</si>
  <si>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</si>
  <si>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</si>
  <si>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</si>
  <si>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</si>
  <si>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</si>
  <si>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</si>
  <si>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</si>
  <si>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</si>
  <si>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</si>
  <si>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</si>
  <si>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</si>
  <si>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</si>
  <si>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</si>
  <si>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</si>
  <si>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</si>
  <si>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</si>
  <si>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</si>
  <si>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</si>
  <si>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</si>
  <si>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</si>
  <si>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</si>
  <si>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</si>
  <si>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</si>
  <si>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</si>
  <si>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</si>
  <si>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</si>
  <si>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</si>
  <si>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</si>
  <si>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</si>
  <si>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</si>
  <si>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</si>
  <si>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</si>
  <si>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</si>
  <si>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</si>
  <si>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</si>
  <si>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</si>
  <si>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</si>
  <si>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</si>
  <si>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</si>
  <si>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</si>
  <si>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</si>
  <si>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</si>
  <si>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</si>
  <si>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</si>
  <si>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</si>
  <si>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</si>
  <si>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</si>
  <si>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</si>
  <si>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</si>
  <si>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</si>
  <si>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</si>
  <si>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</si>
  <si>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</si>
  <si>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</si>
  <si>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</si>
  <si>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</si>
  <si>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</si>
  <si>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</si>
  <si>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</si>
  <si>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</si>
  <si>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</si>
  <si>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</si>
  <si>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</si>
  <si>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</si>
  <si>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</si>
  <si>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</si>
  <si>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</si>
  <si>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</si>
  <si>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</si>
  <si>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</si>
  <si>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</si>
  <si>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</si>
  <si>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</si>
  <si>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</si>
  <si>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</si>
  <si>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</si>
  <si>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</si>
  <si>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</si>
  <si>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</si>
  <si>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</si>
  <si>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</si>
  <si>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</si>
  <si>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</si>
  <si>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</si>
  <si>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</si>
  <si>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</si>
  <si>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</si>
  <si>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</si>
  <si>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</si>
  <si>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</si>
  <si>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</si>
  <si>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</si>
  <si>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</si>
  <si>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</si>
  <si>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</si>
  <si>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</si>
  <si>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</si>
  <si>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</si>
  <si>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</si>
  <si>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</si>
  <si>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</si>
  <si>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</si>
  <si>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</si>
  <si>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</si>
  <si>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</si>
  <si>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</si>
  <si>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</si>
  <si>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</si>
  <si>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</si>
  <si>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</si>
  <si>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</si>
  <si>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</si>
  <si>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</si>
  <si>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</si>
  <si>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</si>
  <si>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</si>
  <si>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</si>
  <si>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</si>
  <si>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</si>
  <si>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</si>
  <si>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</si>
  <si>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</si>
  <si>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</si>
  <si>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</si>
  <si>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</si>
  <si>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</si>
  <si>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</si>
  <si>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</si>
  <si>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</si>
  <si>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</si>
  <si>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</si>
  <si>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</si>
  <si>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</si>
  <si>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</si>
  <si>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</si>
  <si>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</si>
  <si>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</si>
  <si>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</si>
  <si>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</si>
  <si>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</si>
  <si>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</si>
  <si>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</si>
  <si>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</si>
  <si>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</si>
  <si>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</si>
  <si>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</si>
  <si>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</si>
  <si>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</si>
  <si>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</si>
  <si>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</si>
  <si>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</si>
  <si>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</si>
  <si>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</si>
  <si>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</si>
  <si>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</si>
  <si>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</si>
  <si>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</si>
  <si>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</si>
  <si>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</si>
  <si>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</si>
  <si>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</si>
  <si>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</si>
  <si>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</si>
  <si>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</si>
  <si>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</si>
  <si>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</si>
  <si>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</si>
  <si>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</si>
  <si>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</si>
  <si>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</si>
  <si>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</si>
  <si>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</si>
  <si>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</si>
  <si>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</si>
  <si>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</si>
  <si>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</si>
  <si>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</si>
  <si>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</si>
  <si>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</si>
  <si>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</si>
  <si>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</si>
  <si>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</si>
  <si>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</si>
  <si>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</si>
  <si>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</si>
  <si>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</si>
  <si>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</si>
  <si>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</si>
  <si>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</si>
  <si>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</si>
  <si>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</si>
  <si>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</si>
  <si>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</si>
  <si>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</si>
  <si>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</si>
  <si>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</si>
  <si>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</si>
  <si>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</si>
  <si>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</si>
  <si>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</si>
  <si>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</si>
  <si>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</si>
  <si>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</si>
  <si>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</si>
  <si>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</si>
  <si>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</si>
  <si>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</si>
  <si>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</si>
  <si>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</si>
  <si>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</si>
  <si>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</si>
  <si>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</si>
  <si>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</si>
  <si>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</si>
  <si>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</si>
  <si>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</si>
  <si>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</si>
  <si>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</si>
  <si>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</si>
  <si>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</si>
  <si>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</si>
  <si>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</si>
  <si>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</si>
  <si>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</si>
  <si>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</si>
  <si>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</si>
  <si>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</si>
  <si>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</si>
  <si>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</si>
  <si>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</si>
  <si>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</si>
  <si>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</si>
  <si>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</si>
  <si>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</si>
  <si>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</si>
  <si>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</si>
  <si>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</si>
  <si>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</si>
  <si>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</si>
  <si>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</si>
  <si>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</si>
  <si>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</si>
  <si>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</si>
  <si>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</si>
  <si>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</si>
  <si>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</si>
  <si>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</si>
  <si>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</si>
  <si>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</si>
  <si>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</si>
  <si>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</si>
  <si>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</si>
  <si>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</si>
  <si>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</si>
  <si>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</si>
  <si>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</si>
  <si>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</si>
  <si>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</si>
  <si>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</si>
  <si>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</si>
  <si>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</si>
  <si>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</si>
  <si>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</si>
  <si>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</si>
  <si>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</si>
  <si>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</si>
  <si>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</si>
  <si>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</si>
  <si>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</si>
  <si>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</si>
  <si>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</si>
  <si>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</si>
  <si>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</si>
  <si>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</si>
  <si>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</si>
  <si>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</si>
  <si>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</si>
  <si>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</si>
  <si>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</si>
  <si>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</si>
  <si>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</si>
  <si>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</si>
  <si>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</si>
  <si>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</si>
  <si>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</si>
  <si>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</si>
  <si>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</si>
  <si>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</si>
  <si>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</si>
  <si>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</si>
  <si>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</si>
  <si>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</si>
  <si>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</si>
  <si>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</si>
  <si>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</si>
  <si>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</si>
  <si>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</si>
  <si>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</si>
  <si>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</si>
  <si>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</si>
  <si>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</si>
  <si>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</si>
  <si>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</si>
  <si>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</si>
  <si>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</si>
  <si>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</si>
  <si>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</si>
  <si>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</si>
  <si>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</si>
  <si>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</si>
  <si>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</si>
  <si>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</si>
  <si>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</si>
  <si>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</si>
  <si>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</si>
  <si>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</si>
  <si>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</si>
  <si>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</si>
  <si>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</si>
  <si>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</si>
  <si>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</si>
  <si>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</si>
  <si>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</si>
  <si>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</si>
  <si>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</si>
  <si>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</si>
  <si>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</si>
  <si>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</si>
  <si>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</si>
  <si>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</si>
  <si>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</si>
  <si>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</si>
  <si>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</si>
  <si>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</si>
  <si>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</si>
  <si>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</si>
  <si>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</si>
  <si>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</si>
  <si>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</si>
  <si>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</si>
  <si>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</si>
  <si>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</si>
  <si>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</si>
  <si>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</si>
  <si>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</si>
  <si>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</si>
  <si>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</si>
  <si>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</si>
  <si>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</si>
  <si>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</si>
  <si>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</si>
  <si>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</si>
  <si>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</si>
  <si>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</si>
  <si>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</si>
  <si>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</si>
  <si>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</si>
  <si>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</si>
  <si>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</si>
  <si>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</si>
  <si>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</si>
  <si>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</si>
  <si>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</si>
  <si>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</si>
  <si>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</si>
  <si>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</si>
  <si>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</si>
  <si>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</si>
  <si>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</si>
  <si>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</si>
  <si>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</si>
  <si>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</si>
  <si>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</si>
  <si>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</si>
  <si>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</si>
  <si>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</si>
  <si>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</si>
  <si>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</si>
  <si>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</si>
  <si>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</si>
  <si>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</si>
  <si>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</si>
  <si>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</si>
  <si>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</si>
  <si>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</si>
  <si>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</si>
  <si>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</si>
  <si>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</si>
  <si>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</si>
  <si>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</si>
  <si>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</si>
  <si>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</si>
  <si>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</si>
  <si>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</si>
  <si>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</si>
  <si>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</si>
  <si>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</si>
  <si>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</si>
  <si>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</si>
  <si>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</si>
  <si>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</si>
  <si>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</si>
  <si>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</si>
  <si>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</si>
  <si>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</si>
  <si>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</si>
  <si>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</si>
  <si>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</si>
  <si>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</si>
  <si>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</si>
  <si>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</si>
  <si>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</si>
  <si>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</si>
  <si>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</si>
  <si>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</si>
  <si>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</si>
  <si>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</si>
  <si>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</si>
  <si>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</si>
  <si>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</si>
  <si>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</si>
  <si>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</si>
  <si>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</si>
  <si>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</si>
  <si>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</si>
  <si>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</si>
  <si>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</si>
  <si>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</si>
  <si>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</si>
  <si>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</si>
  <si>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</si>
  <si>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</si>
  <si>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</si>
  <si>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</si>
  <si>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</si>
  <si>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</si>
  <si>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</si>
  <si>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</si>
  <si>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</si>
  <si>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</si>
  <si>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</si>
  <si>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</si>
  <si>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</si>
  <si>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</si>
  <si>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</si>
  <si>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</si>
  <si>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</si>
  <si>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</si>
  <si>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</si>
  <si>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</si>
  <si>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</si>
  <si>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</si>
  <si>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</si>
  <si>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</si>
  <si>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</si>
  <si>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</si>
  <si>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</si>
  <si>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</si>
  <si>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</si>
  <si>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</si>
  <si>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</si>
  <si>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</si>
  <si>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</si>
  <si>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</si>
  <si>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</si>
  <si>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</si>
  <si>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</si>
  <si>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</si>
  <si>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</si>
  <si>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</si>
  <si>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</si>
  <si>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</si>
  <si>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</si>
  <si>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</si>
  <si>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</si>
  <si>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</si>
  <si>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</si>
  <si>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</si>
  <si>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</si>
  <si>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</si>
  <si>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</si>
  <si>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</si>
  <si>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</si>
  <si>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</si>
  <si>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</si>
  <si>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</si>
  <si>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</si>
  <si>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</si>
  <si>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</si>
  <si>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</si>
  <si>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</si>
  <si>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</si>
  <si>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</si>
  <si>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</si>
  <si>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</si>
  <si>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</si>
  <si>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</si>
  <si>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</si>
  <si>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</si>
  <si>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</si>
  <si>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</si>
  <si>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</si>
  <si>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</si>
  <si>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</si>
  <si>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</si>
  <si>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</si>
  <si>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</si>
  <si>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</si>
  <si>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</si>
  <si>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</si>
  <si>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</si>
  <si>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</si>
  <si>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</si>
  <si>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</si>
  <si>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</si>
  <si>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</si>
  <si>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</si>
  <si>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</si>
  <si>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</si>
  <si>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</si>
  <si>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</si>
  <si>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</si>
  <si>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</si>
  <si>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</si>
  <si>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</si>
  <si>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</si>
  <si>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</si>
  <si>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</si>
  <si>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</si>
  <si>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</si>
  <si>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</si>
  <si>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</si>
  <si>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</si>
  <si>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</si>
  <si>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</si>
  <si>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</si>
  <si>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</si>
  <si>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</si>
  <si>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</si>
  <si>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</si>
  <si>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</si>
  <si>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</si>
  <si>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</si>
  <si>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</si>
  <si>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</si>
  <si>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</si>
  <si>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</si>
  <si>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</si>
  <si>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</si>
  <si>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</si>
  <si>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</si>
  <si>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</si>
  <si>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</si>
  <si>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</si>
  <si>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</si>
  <si>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</si>
  <si>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</si>
  <si>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</si>
  <si>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</si>
  <si>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</si>
  <si>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</si>
  <si>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</si>
  <si>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</si>
  <si>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</si>
  <si>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</si>
  <si>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</si>
  <si>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</si>
  <si>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</si>
  <si>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</si>
  <si>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</si>
  <si>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</si>
  <si>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</si>
  <si>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</si>
  <si>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</si>
  <si>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</si>
  <si>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</si>
  <si>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</si>
  <si>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</si>
  <si>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</si>
  <si>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</si>
  <si>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</si>
  <si>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</si>
  <si>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</si>
  <si>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</si>
  <si>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</si>
  <si>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</si>
  <si>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</si>
  <si>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</si>
  <si>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</si>
  <si>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</si>
  <si>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</si>
  <si>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</si>
  <si>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</si>
  <si>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</si>
  <si>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</si>
  <si>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</si>
  <si>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</si>
  <si>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</si>
  <si>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</si>
  <si>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</si>
  <si>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</si>
  <si>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</si>
  <si>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</si>
  <si>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</si>
  <si>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</si>
  <si>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</si>
  <si>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</si>
  <si>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</si>
  <si>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</si>
  <si>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</si>
  <si>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</si>
  <si>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</si>
  <si>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</si>
  <si>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</si>
  <si>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</si>
  <si>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</si>
  <si>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</si>
  <si>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</si>
  <si>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</si>
  <si>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</si>
  <si>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</si>
  <si>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</si>
  <si>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</si>
  <si>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</si>
  <si>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</si>
  <si>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</si>
  <si>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</si>
  <si>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</si>
  <si>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</si>
  <si>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</si>
  <si>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</si>
  <si>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</si>
  <si>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</si>
  <si>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</si>
  <si>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</si>
  <si>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</si>
  <si>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</si>
  <si>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</si>
  <si>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</si>
  <si>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</si>
  <si>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</si>
  <si>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</si>
  <si>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</si>
  <si>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</si>
  <si>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</si>
  <si>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</si>
  <si>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</si>
  <si>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</si>
  <si>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</si>
  <si>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</si>
  <si>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</si>
  <si>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</si>
  <si>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</si>
  <si>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</si>
  <si>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</si>
  <si>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</si>
  <si>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</si>
  <si>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</si>
  <si>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</si>
  <si>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</si>
  <si>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</si>
  <si>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</si>
  <si>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</si>
  <si>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</si>
  <si>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</si>
  <si>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</si>
  <si>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</si>
  <si>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</si>
  <si>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</si>
  <si>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</si>
  <si>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</si>
  <si>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</si>
  <si>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</si>
  <si>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</si>
  <si>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</si>
  <si>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</si>
  <si>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</si>
  <si>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</si>
  <si>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</si>
  <si>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</si>
  <si>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</si>
  <si>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</si>
  <si>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</si>
  <si>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</si>
  <si>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</si>
  <si>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</si>
  <si>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</si>
  <si>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</si>
  <si>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</si>
  <si>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</si>
  <si>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</si>
  <si>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</si>
  <si>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</si>
  <si>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</si>
  <si>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</si>
  <si>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</si>
  <si>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</si>
  <si>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</si>
  <si>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</si>
  <si>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</si>
  <si>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</si>
  <si>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</si>
  <si>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</si>
  <si>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</si>
  <si>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</si>
  <si>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</si>
  <si>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</si>
  <si>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</si>
  <si>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</si>
  <si>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</si>
  <si>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</si>
  <si>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</si>
  <si>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</si>
  <si>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</si>
  <si>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</si>
  <si>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</si>
  <si>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</si>
  <si>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</si>
  <si>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</si>
  <si>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</si>
  <si>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</si>
  <si>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</si>
  <si>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</si>
  <si>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</si>
  <si>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</si>
  <si>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</si>
  <si>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</si>
  <si>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</si>
  <si>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</si>
  <si>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</si>
  <si>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</si>
  <si>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</si>
  <si>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</si>
  <si>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</si>
  <si>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</si>
  <si>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</si>
  <si>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</si>
  <si>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</si>
  <si>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</si>
  <si>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</si>
  <si>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</si>
  <si>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</si>
  <si>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</si>
  <si>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</si>
  <si>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</si>
  <si>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</si>
  <si>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</si>
  <si>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</si>
  <si>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</si>
  <si>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</si>
  <si>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</si>
  <si>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</si>
  <si>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</si>
  <si>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</si>
  <si>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</si>
  <si>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</si>
  <si>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</si>
  <si>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</si>
  <si>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</si>
  <si>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</si>
  <si>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</si>
  <si>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</si>
  <si>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</si>
  <si>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</si>
  <si>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</si>
  <si>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</si>
  <si>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</si>
  <si>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</si>
  <si>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</si>
  <si>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</si>
  <si>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</si>
  <si>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</si>
  <si>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</si>
  <si>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</si>
  <si>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</si>
  <si>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</si>
  <si>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</si>
  <si>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</si>
  <si>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</si>
  <si>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</si>
  <si>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</si>
  <si>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</si>
  <si>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</si>
  <si>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</si>
  <si>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</si>
  <si>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</si>
  <si>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</si>
  <si>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</si>
  <si>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</si>
  <si>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</si>
  <si>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</si>
  <si>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</si>
  <si>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</si>
  <si>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</si>
  <si>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</si>
  <si>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</si>
  <si>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</si>
  <si>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</si>
  <si>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</si>
  <si>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</si>
  <si>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</si>
  <si>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</si>
  <si>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</si>
  <si>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</si>
  <si>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</si>
  <si>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</si>
  <si>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</si>
  <si>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</si>
  <si>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</si>
  <si>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</si>
  <si>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</si>
  <si>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</si>
  <si>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</si>
  <si>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</si>
  <si>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</si>
  <si>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</si>
  <si>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</si>
  <si>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</si>
  <si>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</si>
  <si>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</si>
  <si>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</si>
  <si>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</si>
  <si>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</si>
  <si>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</si>
  <si>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</si>
  <si>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</si>
  <si>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</si>
  <si>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</si>
  <si>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</si>
  <si>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</si>
  <si>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</si>
  <si>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</si>
  <si>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</si>
  <si>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</si>
  <si>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</si>
  <si>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</si>
  <si>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</si>
  <si>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</si>
  <si>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</si>
  <si>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</si>
  <si>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</si>
  <si>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</si>
  <si>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</si>
  <si>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</si>
  <si>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</si>
  <si>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</si>
  <si>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</si>
  <si>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</si>
  <si>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</si>
  <si>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</si>
  <si>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</si>
  <si>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</si>
  <si>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</si>
  <si>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</si>
  <si>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</si>
  <si>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</si>
  <si>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</si>
  <si>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</si>
  <si>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</si>
  <si>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</si>
  <si>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</si>
  <si>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</si>
  <si>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</si>
  <si>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</si>
  <si>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</si>
  <si>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</si>
  <si>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</si>
  <si>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</si>
  <si>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</si>
  <si>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</si>
  <si>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</si>
  <si>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</si>
  <si>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</si>
  <si>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</si>
  <si>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</si>
  <si>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</si>
  <si>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</si>
  <si>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</si>
  <si>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</si>
  <si>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</si>
  <si>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</si>
  <si>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</si>
  <si>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</si>
  <si>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</si>
  <si>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</si>
  <si>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</si>
  <si>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</si>
  <si>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</si>
  <si>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</si>
  <si>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</si>
  <si>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</si>
  <si>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</si>
  <si>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</si>
  <si>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</si>
  <si>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</si>
  <si>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</si>
  <si>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</si>
  <si>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</si>
  <si>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</si>
  <si>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</si>
  <si>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</si>
  <si>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</si>
  <si>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</si>
  <si>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</si>
  <si>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</si>
  <si>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</si>
  <si>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</si>
  <si>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</si>
  <si>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</si>
  <si>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</si>
  <si>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</si>
  <si>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</si>
  <si>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</si>
  <si>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</si>
  <si>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</si>
  <si>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</si>
  <si>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</si>
  <si>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</si>
  <si>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</si>
  <si>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</si>
  <si>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</si>
  <si>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</si>
  <si>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</si>
  <si>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</si>
  <si>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</si>
  <si>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</si>
  <si>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</si>
  <si>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</si>
  <si>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</si>
  <si>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</si>
  <si>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</si>
  <si>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</si>
  <si>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</si>
  <si>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</si>
  <si>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</si>
  <si>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</si>
  <si>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</si>
  <si>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</si>
  <si>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</si>
  <si>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</si>
  <si>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</si>
  <si>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</si>
  <si>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</si>
  <si>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</si>
  <si>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</si>
  <si>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</si>
  <si>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</si>
  <si>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</si>
  <si>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</si>
  <si>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</si>
  <si>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</si>
  <si>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</si>
  <si>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</si>
  <si>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</si>
  <si>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</si>
  <si>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</si>
  <si>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</si>
  <si>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</si>
  <si>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</si>
  <si>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</si>
  <si>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</si>
  <si>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</si>
  <si>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</si>
  <si>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</si>
  <si>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</si>
  <si>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</si>
  <si>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</si>
  <si>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</si>
  <si>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</si>
  <si>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</si>
  <si>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</si>
  <si>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</si>
  <si>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</si>
  <si>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</si>
  <si>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</si>
  <si>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</si>
  <si>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</si>
  <si>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</si>
  <si>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</si>
  <si>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</si>
  <si>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</si>
  <si>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</si>
  <si>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</si>
  <si>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</si>
  <si>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</si>
  <si>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</si>
  <si>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</si>
  <si>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</si>
  <si>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</si>
  <si>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</si>
  <si>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</si>
  <si>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</si>
  <si>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</si>
  <si>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</si>
  <si>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</si>
  <si>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</si>
  <si>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</si>
  <si>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</si>
  <si>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</si>
  <si>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</si>
  <si>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</si>
  <si>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</si>
  <si>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</si>
  <si>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</si>
  <si>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</si>
  <si>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</si>
  <si>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</si>
  <si>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</si>
  <si>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</si>
  <si>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</si>
  <si>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</si>
  <si>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</si>
  <si>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</si>
  <si>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</si>
  <si>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</si>
  <si>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</si>
  <si>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</si>
  <si>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</si>
  <si>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</si>
  <si>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</si>
  <si>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</si>
  <si>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</si>
  <si>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</si>
  <si>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</si>
  <si>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</si>
  <si>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</si>
  <si>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</si>
  <si>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</si>
  <si>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</si>
  <si>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</si>
  <si>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</si>
  <si>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</si>
  <si>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</si>
  <si>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</si>
  <si>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</si>
  <si>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</si>
  <si>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</si>
  <si>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</si>
  <si>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</si>
  <si>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</si>
  <si>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</si>
  <si>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</si>
  <si>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</si>
  <si>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</si>
  <si>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</si>
  <si>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</si>
  <si>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</si>
  <si>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</si>
  <si>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</si>
  <si>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</si>
  <si>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</si>
  <si>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</si>
  <si>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</si>
  <si>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</si>
  <si>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</si>
  <si>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</si>
  <si>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</si>
  <si>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</si>
  <si>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</si>
  <si>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</si>
  <si>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</si>
  <si>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</si>
  <si>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</si>
  <si>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</si>
  <si>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</si>
  <si>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</si>
  <si>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</si>
  <si>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</si>
  <si>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</si>
  <si>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</si>
  <si>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</si>
  <si>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</si>
  <si>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</si>
  <si>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</si>
  <si>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</si>
  <si>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</si>
  <si>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</si>
  <si>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</si>
  <si>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</si>
  <si>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</si>
  <si>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</si>
  <si>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</si>
  <si>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</si>
  <si>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</si>
  <si>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</si>
  <si>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</si>
  <si>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</si>
  <si>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</si>
  <si>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</si>
  <si>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</si>
  <si>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</si>
  <si>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</si>
  <si>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</si>
  <si>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</si>
  <si>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</si>
  <si>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</si>
  <si>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</si>
  <si>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</si>
  <si>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</si>
  <si>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</si>
  <si>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</si>
  <si>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</si>
  <si>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</si>
  <si>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</si>
  <si>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</si>
  <si>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</si>
  <si>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</si>
  <si>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</si>
  <si>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</si>
  <si>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</si>
  <si>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</si>
  <si>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</si>
  <si>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</si>
  <si>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</si>
  <si>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</si>
  <si>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</si>
  <si>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</si>
  <si>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</si>
  <si>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</si>
  <si>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</si>
  <si>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</si>
  <si>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</si>
  <si>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</si>
  <si>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</si>
  <si>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</si>
  <si>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</si>
  <si>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</si>
  <si>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</si>
  <si>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</si>
  <si>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</si>
  <si>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</si>
  <si>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</si>
  <si>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</si>
  <si>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</si>
  <si>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</si>
  <si>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</si>
  <si>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</si>
  <si>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</si>
  <si>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</si>
  <si>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</si>
  <si>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</si>
  <si>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</si>
  <si>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</si>
  <si>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</si>
  <si>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</si>
  <si>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</si>
  <si>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</si>
  <si>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</si>
  <si>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</si>
  <si>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</si>
  <si>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</si>
  <si>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</si>
  <si>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</si>
  <si>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</si>
  <si>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</si>
  <si>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</si>
  <si>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</si>
  <si>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</si>
  <si>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</si>
  <si>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</si>
  <si>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</si>
  <si>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</si>
  <si>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</si>
  <si>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</si>
  <si>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</si>
  <si>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</si>
  <si>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</si>
  <si>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</si>
  <si>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</si>
  <si>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</si>
  <si>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</si>
  <si>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</si>
  <si>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</si>
  <si>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</si>
  <si>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</si>
  <si>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</si>
  <si>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</si>
  <si>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</si>
  <si>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</si>
  <si>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</si>
  <si>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</si>
  <si>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</si>
  <si>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</si>
  <si>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</si>
  <si>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</si>
  <si>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</si>
  <si>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</si>
  <si>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</si>
  <si>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</si>
  <si>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</si>
  <si>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</si>
  <si>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</si>
  <si>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</si>
  <si>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</si>
  <si>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</si>
  <si>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</si>
  <si>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</si>
  <si>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</si>
  <si>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</si>
  <si>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</si>
  <si>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</si>
  <si>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</si>
  <si>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</si>
  <si>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</si>
  <si>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</si>
  <si>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</si>
  <si>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</si>
  <si>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</si>
  <si>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</si>
  <si>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</si>
  <si>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</si>
  <si>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</si>
  <si>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</si>
  <si>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</si>
  <si>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</si>
  <si>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</si>
  <si>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</si>
  <si>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</si>
  <si>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</si>
  <si>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</si>
  <si>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</si>
  <si>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</si>
  <si>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</si>
  <si>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</si>
  <si>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</si>
  <si>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</si>
  <si>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</si>
  <si>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</si>
  <si>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</si>
  <si>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</si>
  <si>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</si>
  <si>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</si>
  <si>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</si>
  <si>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</si>
  <si>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</si>
  <si>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</si>
  <si>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</si>
  <si>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</si>
  <si>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</si>
  <si>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</si>
  <si>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</si>
  <si>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</si>
  <si>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</si>
  <si>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</si>
  <si>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</si>
  <si>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</si>
  <si>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</si>
  <si>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</si>
  <si>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</si>
  <si>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</si>
  <si>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</si>
  <si>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</si>
  <si>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</si>
  <si>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</si>
  <si>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</si>
  <si>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</si>
  <si>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</si>
  <si>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</si>
  <si>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</si>
  <si>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</si>
  <si>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</si>
  <si>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</si>
  <si>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</si>
  <si>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</si>
  <si>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</si>
  <si>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</si>
  <si>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</si>
  <si>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</si>
  <si>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</si>
  <si>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</si>
  <si>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</si>
  <si>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</si>
  <si>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</si>
  <si>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</si>
  <si>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</si>
  <si>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</si>
  <si>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</si>
  <si>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</si>
  <si>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</si>
  <si>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</si>
  <si>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</si>
  <si>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</si>
  <si>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</si>
  <si>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</si>
  <si>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</si>
  <si>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</si>
  <si>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</si>
  <si>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</si>
  <si>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</si>
  <si>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</si>
  <si>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</si>
  <si>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</si>
  <si>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</si>
  <si>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</si>
  <si>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</si>
  <si>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</si>
  <si>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</si>
  <si>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</si>
  <si>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</si>
  <si>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</si>
  <si>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</si>
  <si>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</si>
  <si>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</si>
  <si>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</si>
  <si>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</si>
  <si>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</si>
  <si>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</si>
  <si>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</si>
  <si>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</si>
  <si>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</si>
  <si>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</si>
  <si>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</si>
  <si>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</si>
  <si>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</si>
  <si>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</si>
  <si>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</si>
  <si>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</si>
  <si>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</si>
  <si>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</si>
  <si>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</si>
  <si>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</si>
  <si>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</si>
  <si>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</si>
  <si>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</si>
  <si>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</si>
  <si>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</si>
  <si>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</si>
  <si>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</si>
  <si>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</si>
  <si>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</si>
  <si>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</si>
  <si>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</si>
  <si>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</si>
  <si>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</si>
  <si>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</si>
  <si>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</si>
  <si>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</si>
  <si>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</si>
  <si>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</si>
  <si>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</si>
  <si>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</si>
  <si>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</si>
  <si>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</si>
  <si>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</si>
  <si>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</si>
  <si>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</si>
  <si>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</si>
  <si>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</si>
  <si>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</si>
  <si>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</si>
  <si>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</si>
  <si>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</si>
  <si>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</si>
  <si>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</si>
  <si>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</si>
  <si>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</si>
  <si>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</si>
  <si>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</si>
  <si>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</si>
  <si>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</si>
  <si>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</si>
  <si>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</si>
  <si>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</si>
  <si>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</si>
  <si>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</si>
  <si>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</si>
  <si>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</si>
  <si>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</si>
  <si>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</si>
  <si>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</si>
  <si>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</si>
  <si>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</si>
  <si>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</si>
  <si>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</si>
  <si>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</si>
  <si>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</si>
  <si>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</si>
  <si>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</si>
  <si>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</si>
  <si>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</si>
  <si>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</si>
  <si>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</si>
  <si>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</si>
  <si>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</si>
  <si>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</si>
  <si>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</si>
  <si>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</si>
  <si>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</si>
  <si>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</si>
  <si>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</si>
  <si>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</si>
  <si>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</si>
  <si>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</si>
  <si>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</si>
  <si>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</si>
  <si>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</si>
  <si>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</si>
  <si>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</si>
  <si>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</si>
  <si>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</si>
  <si>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</si>
  <si>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</si>
  <si>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</si>
  <si>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</si>
  <si>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</si>
  <si>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</si>
  <si>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</si>
  <si>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</si>
  <si>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</si>
  <si>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</si>
  <si>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</si>
  <si>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</si>
  <si>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</si>
  <si>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</si>
  <si>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</si>
  <si>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</si>
  <si>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</si>
  <si>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</si>
  <si>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</si>
  <si>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</si>
  <si>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</si>
  <si>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</si>
  <si>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</si>
  <si>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</si>
  <si>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</si>
  <si>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</si>
  <si>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</si>
  <si>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</si>
  <si>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</si>
  <si>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</si>
  <si>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</si>
  <si>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</si>
  <si>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</si>
  <si>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</si>
  <si>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</si>
  <si>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</si>
  <si>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</si>
  <si>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</si>
  <si>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</si>
  <si>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</si>
  <si>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</si>
  <si>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</si>
  <si>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</si>
  <si>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</si>
  <si>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</si>
  <si>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</si>
  <si>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</si>
  <si>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</si>
  <si>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</si>
  <si>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</si>
  <si>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</si>
  <si>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</si>
  <si>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</si>
  <si>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</si>
  <si>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</si>
  <si>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</si>
  <si>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</si>
  <si>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</si>
  <si>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</si>
  <si>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</si>
  <si>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</si>
  <si>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</si>
  <si>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</si>
  <si>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</si>
  <si>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</si>
  <si>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</si>
  <si>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</si>
  <si>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</si>
  <si>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</si>
  <si>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</si>
  <si>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</si>
  <si>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</si>
  <si>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</si>
  <si>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</si>
  <si>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</si>
  <si>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</si>
  <si>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</si>
  <si>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</si>
  <si>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</si>
  <si>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</si>
  <si>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</si>
  <si>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</si>
  <si>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</si>
  <si>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</si>
  <si>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</si>
  <si>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</si>
  <si>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</si>
  <si>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</si>
  <si>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</si>
  <si>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</si>
  <si>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</si>
  <si>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</si>
  <si>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</si>
  <si>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</si>
  <si>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</si>
  <si>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</si>
  <si>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</si>
  <si>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</si>
  <si>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</si>
  <si>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</si>
  <si>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</si>
  <si>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</si>
  <si>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</si>
  <si>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</si>
  <si>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</si>
  <si>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</si>
  <si>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</si>
  <si>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</si>
  <si>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</si>
  <si>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</si>
  <si>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</si>
  <si>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</si>
  <si>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</si>
  <si>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</si>
  <si>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</si>
  <si>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</si>
  <si>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</si>
  <si>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</si>
  <si>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</si>
  <si>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</si>
  <si>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</si>
  <si>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</si>
  <si>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</si>
  <si>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</si>
  <si>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</si>
  <si>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</si>
  <si>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</si>
  <si>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</si>
  <si>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</si>
  <si>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</si>
  <si>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</si>
  <si>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</si>
  <si>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</si>
  <si>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</si>
  <si>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</si>
  <si>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</si>
  <si>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</si>
  <si>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</si>
  <si>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</si>
  <si>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</si>
  <si>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</si>
  <si>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</si>
  <si>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</si>
  <si>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</si>
  <si>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</si>
  <si>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</si>
  <si>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</si>
  <si>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</si>
  <si>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</si>
  <si>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</si>
  <si>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</si>
  <si>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</si>
  <si>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</si>
  <si>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</si>
  <si>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</si>
  <si>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</si>
  <si>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</si>
  <si>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</si>
  <si>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</si>
  <si>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</si>
  <si>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</si>
  <si>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</si>
  <si>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</si>
  <si>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</si>
  <si>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</si>
  <si>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</si>
  <si>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</si>
  <si>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</si>
  <si>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</si>
  <si>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</si>
  <si>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</si>
  <si>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</si>
  <si>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</si>
  <si>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</si>
  <si>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</si>
  <si>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</si>
  <si>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</si>
  <si>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</si>
  <si>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</si>
  <si>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</si>
  <si>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</si>
  <si>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</si>
  <si>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</si>
  <si>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</si>
  <si>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</si>
  <si>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</si>
  <si>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</si>
  <si>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</si>
  <si>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</si>
  <si>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</si>
  <si>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</si>
  <si>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</si>
  <si>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</si>
  <si>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</si>
  <si>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</si>
  <si>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</si>
  <si>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</si>
  <si>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</si>
  <si>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</si>
  <si>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</si>
  <si>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</si>
  <si>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</si>
  <si>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</si>
  <si>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</si>
  <si>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</si>
  <si>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</si>
  <si>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</si>
  <si>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</si>
  <si>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</si>
  <si>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</si>
  <si>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</si>
  <si>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</si>
  <si>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</si>
  <si>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</si>
  <si>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</si>
  <si>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</si>
  <si>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</si>
  <si>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</si>
  <si>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</si>
  <si>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</si>
  <si>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</si>
  <si>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</si>
  <si>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</si>
  <si>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</si>
  <si>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</si>
  <si>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</si>
  <si>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</si>
  <si>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</si>
  <si>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</si>
  <si>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</si>
  <si>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</si>
  <si>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</si>
  <si>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</si>
  <si>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</si>
  <si>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</si>
  <si>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</si>
  <si>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</si>
  <si>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</si>
  <si>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</si>
  <si>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</si>
  <si>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</si>
  <si>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</si>
  <si>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</si>
  <si>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</si>
  <si>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</si>
  <si>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</si>
  <si>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</si>
  <si>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</si>
  <si>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</si>
  <si>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</si>
  <si>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</si>
  <si>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</si>
  <si>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</si>
  <si>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</si>
  <si>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</si>
  <si>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</si>
  <si>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</si>
  <si>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</si>
  <si>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</si>
  <si>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</si>
  <si>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</si>
  <si>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</si>
  <si>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</si>
  <si>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</si>
  <si>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</si>
  <si>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</si>
  <si>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</si>
  <si>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</si>
  <si>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</si>
  <si>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</si>
  <si>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</si>
  <si>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</si>
  <si>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</si>
  <si>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</si>
  <si>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</si>
  <si>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</si>
  <si>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</si>
  <si>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</si>
  <si>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</si>
  <si>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</si>
  <si>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</si>
  <si>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</si>
  <si>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</si>
  <si>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</si>
  <si>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</si>
  <si>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</si>
  <si>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</si>
  <si>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</si>
  <si>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</si>
  <si>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</si>
  <si>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</si>
  <si>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</si>
  <si>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</si>
  <si>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</si>
  <si>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</si>
  <si>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</si>
  <si>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</si>
  <si>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</si>
  <si>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</si>
  <si>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</si>
  <si>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</si>
  <si>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</si>
  <si>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</si>
  <si>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</si>
  <si>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</si>
  <si>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</si>
  <si>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</si>
  <si>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</si>
  <si>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</si>
  <si>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</si>
  <si>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</si>
  <si>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</si>
  <si>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</si>
  <si>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</si>
  <si>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</si>
  <si>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</si>
  <si>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</si>
  <si>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</si>
  <si>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</si>
  <si>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</si>
  <si>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</si>
  <si>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</si>
  <si>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</si>
  <si>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</si>
  <si>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</si>
  <si>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</si>
  <si>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</si>
  <si>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</si>
  <si>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</si>
  <si>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</si>
  <si>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</si>
  <si>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</si>
  <si>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</si>
  <si>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</si>
  <si>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</si>
  <si>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</si>
  <si>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</si>
  <si>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</si>
  <si>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</si>
  <si>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</si>
  <si>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</si>
  <si>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</si>
  <si>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</si>
  <si>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</si>
  <si>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</si>
  <si>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</si>
  <si>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</si>
  <si>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</si>
  <si>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</si>
  <si>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</si>
  <si>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</si>
  <si>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</si>
  <si>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</si>
  <si>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</si>
  <si>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</si>
  <si>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</si>
  <si>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</si>
  <si>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</si>
  <si>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</si>
  <si>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</si>
  <si>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</si>
  <si>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</si>
  <si>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</si>
  <si>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</si>
  <si>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</si>
  <si>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</si>
  <si>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</si>
  <si>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</si>
  <si>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</si>
  <si>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</si>
  <si>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</si>
  <si>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</si>
  <si>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</si>
  <si>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</si>
  <si>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</si>
  <si>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</si>
  <si>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</si>
  <si>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</si>
  <si>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</si>
  <si>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</si>
  <si>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</si>
  <si>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</si>
  <si>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</si>
  <si>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</si>
  <si>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</si>
  <si>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</si>
  <si>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</si>
  <si>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</si>
  <si>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</si>
  <si>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</si>
  <si>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</si>
  <si>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</si>
  <si>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</si>
  <si>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</si>
  <si>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</si>
  <si>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</si>
  <si>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</si>
  <si>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</si>
  <si>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</si>
  <si>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</si>
  <si>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</si>
  <si>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</si>
  <si>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</si>
  <si>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</si>
  <si>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</si>
  <si>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</si>
  <si>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</si>
  <si>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</si>
  <si>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</si>
  <si>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</si>
  <si>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</si>
  <si>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</si>
  <si>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</si>
  <si>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</si>
  <si>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</si>
  <si>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</si>
  <si>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</si>
  <si>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</si>
  <si>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</si>
  <si>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</si>
  <si>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</si>
  <si>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</si>
  <si>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</si>
  <si>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</si>
  <si>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</si>
  <si>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</si>
  <si>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</si>
  <si>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</si>
  <si>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</si>
  <si>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</si>
  <si>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</si>
  <si>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</si>
  <si>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</si>
  <si>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</si>
  <si>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</si>
  <si>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</si>
  <si>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</si>
  <si>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</si>
  <si>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</si>
  <si>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</si>
  <si>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</si>
  <si>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</si>
  <si>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</si>
  <si>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</si>
  <si>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</si>
  <si>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</si>
  <si>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</si>
  <si>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</si>
  <si>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</si>
  <si>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</si>
  <si>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</si>
  <si>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</si>
  <si>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</si>
  <si>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</si>
  <si>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</si>
  <si>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</si>
  <si>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</si>
  <si>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</si>
  <si>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</si>
  <si>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</si>
  <si>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</si>
  <si>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</si>
  <si>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</si>
  <si>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</si>
  <si>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</si>
  <si>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</si>
  <si>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</si>
  <si>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</si>
  <si>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</si>
  <si>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</si>
  <si>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</si>
  <si>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</si>
  <si>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</si>
  <si>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</si>
  <si>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</si>
  <si>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</si>
  <si>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</si>
  <si>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</si>
  <si>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</si>
  <si>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</si>
  <si>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</si>
  <si>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</si>
  <si>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</si>
  <si>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</si>
  <si>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</si>
  <si>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</si>
  <si>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</si>
  <si>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</si>
  <si>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</si>
  <si>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</si>
  <si>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</si>
  <si>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</si>
  <si>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</si>
  <si>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</si>
  <si>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</si>
  <si>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</si>
  <si>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</si>
  <si>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</si>
  <si>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</si>
  <si>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</si>
  <si>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</si>
  <si>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</si>
  <si>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</si>
  <si>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</si>
  <si>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</si>
  <si>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</si>
  <si>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</si>
  <si>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</si>
  <si>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</si>
  <si>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</si>
  <si>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</si>
  <si>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</si>
  <si>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</si>
  <si>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</si>
  <si>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</si>
  <si>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</si>
  <si>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</si>
  <si>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</si>
  <si>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</si>
  <si>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</si>
  <si>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</si>
  <si>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</si>
  <si>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</si>
  <si>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</si>
  <si>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</si>
  <si>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</si>
  <si>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</si>
  <si>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</si>
  <si>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</si>
  <si>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</si>
  <si>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</si>
  <si>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</si>
  <si>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</si>
  <si>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</si>
  <si>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</si>
  <si>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</si>
  <si>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</si>
  <si>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</si>
  <si>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</si>
  <si>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</si>
  <si>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</si>
  <si>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</si>
  <si>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</si>
  <si>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</si>
  <si>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</si>
  <si>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</si>
  <si>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</si>
  <si>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</si>
  <si>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</si>
  <si>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</si>
  <si>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</si>
  <si>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</si>
  <si>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</si>
  <si>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</si>
  <si>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</si>
  <si>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</si>
  <si>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</si>
  <si>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</si>
  <si>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</si>
  <si>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</si>
  <si>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</si>
  <si>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</si>
  <si>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</si>
  <si>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</si>
  <si>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</si>
  <si>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</si>
  <si>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</si>
  <si>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</si>
  <si>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</si>
  <si>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</si>
  <si>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</si>
  <si>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</si>
  <si>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</si>
  <si>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</si>
  <si>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</si>
  <si>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</si>
  <si>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</si>
  <si>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</si>
  <si>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</si>
  <si>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</si>
  <si>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</si>
  <si>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</si>
  <si>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</si>
  <si>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</si>
  <si>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</si>
  <si>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</si>
  <si>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</si>
  <si>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</si>
  <si>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</si>
  <si>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</si>
  <si>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</si>
  <si>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</si>
  <si>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</si>
  <si>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</si>
  <si>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</si>
  <si>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</si>
  <si>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</si>
  <si>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</si>
  <si>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</si>
  <si>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</si>
  <si>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</si>
  <si>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</si>
  <si>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</si>
  <si>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</si>
  <si>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</si>
  <si>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</si>
  <si>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</si>
  <si>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</si>
  <si>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</si>
  <si>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</si>
  <si>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</si>
  <si>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</si>
  <si>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</si>
  <si>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</si>
  <si>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</si>
  <si>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</si>
  <si>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</si>
  <si>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</si>
  <si>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</si>
  <si>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</si>
  <si>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</si>
  <si>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</si>
  <si>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</si>
  <si>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</si>
  <si>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</si>
  <si>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</si>
  <si>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</si>
  <si>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</si>
  <si>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</si>
  <si>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</si>
  <si>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</si>
  <si>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</si>
  <si>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</si>
  <si>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</si>
  <si>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</si>
  <si>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</si>
  <si>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</si>
  <si>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</si>
  <si>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</si>
  <si>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</si>
  <si>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</si>
  <si>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</si>
  <si>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</si>
  <si>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</si>
  <si>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</si>
  <si>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</si>
  <si>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</si>
  <si>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</si>
  <si>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</si>
  <si>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</si>
  <si>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</si>
  <si>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</si>
  <si>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</si>
  <si>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</si>
  <si>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</si>
  <si>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</si>
  <si>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</si>
  <si>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</si>
  <si>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</si>
  <si>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</si>
  <si>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</si>
  <si>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</si>
  <si>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</si>
  <si>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</si>
  <si>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</si>
  <si>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</si>
  <si>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</si>
  <si>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</si>
  <si>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</si>
  <si>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</si>
  <si>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</si>
  <si>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</si>
  <si>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</si>
  <si>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</si>
  <si>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</si>
  <si>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</si>
  <si>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</si>
  <si>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</si>
  <si>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</si>
  <si>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</si>
  <si>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</si>
  <si>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</si>
  <si>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</si>
  <si>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</si>
  <si>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</si>
  <si>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</si>
  <si>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</si>
  <si>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</si>
  <si>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</si>
  <si>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</si>
  <si>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</si>
  <si>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</si>
  <si>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</si>
  <si>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</si>
  <si>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</si>
  <si>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</si>
  <si>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</si>
  <si>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</si>
  <si>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</si>
  <si>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</si>
  <si>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</si>
  <si>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</si>
  <si>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</si>
  <si>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</si>
  <si>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</si>
  <si>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</si>
  <si>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</si>
  <si>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</si>
  <si>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</si>
  <si>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</si>
  <si>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</si>
  <si>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</si>
  <si>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</si>
  <si>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</si>
  <si>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</si>
  <si>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</si>
  <si>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</si>
  <si>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</si>
  <si>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</si>
  <si>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</si>
  <si>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</si>
  <si>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</si>
  <si>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</si>
  <si>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</si>
  <si>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</si>
  <si>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</si>
  <si>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</si>
  <si>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</si>
  <si>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</si>
  <si>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</si>
  <si>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</si>
  <si>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</si>
  <si>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</si>
  <si>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</si>
  <si>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</si>
  <si>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</si>
  <si>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</si>
  <si>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</si>
  <si>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</si>
  <si>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</si>
  <si>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</si>
  <si>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</si>
  <si>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</si>
  <si>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</si>
  <si>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</si>
  <si>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</si>
  <si>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</si>
  <si>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</si>
  <si>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</si>
  <si>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</si>
  <si>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</si>
  <si>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</si>
  <si>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</si>
  <si>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</si>
  <si>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</si>
  <si>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</si>
  <si>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</si>
  <si>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</si>
  <si>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</si>
  <si>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</si>
  <si>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</si>
  <si>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</si>
  <si>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</si>
  <si>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</si>
  <si>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</si>
  <si>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</si>
  <si>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</si>
  <si>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</si>
  <si>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</si>
  <si>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</si>
  <si>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</si>
  <si>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</si>
  <si>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</si>
  <si>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</si>
  <si>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</si>
  <si>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</si>
  <si>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</si>
  <si>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</si>
  <si>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</si>
  <si>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</si>
  <si>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</si>
  <si>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</si>
  <si>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</si>
  <si>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</si>
  <si>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</si>
  <si>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</si>
  <si>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</si>
  <si>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</si>
  <si>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</si>
  <si>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</si>
  <si>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</si>
  <si>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</si>
  <si>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</si>
  <si>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</si>
  <si>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</si>
  <si>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</si>
  <si>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</si>
  <si>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</si>
  <si>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</si>
  <si>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</si>
  <si>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</si>
  <si>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</si>
  <si>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</si>
  <si>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</si>
  <si>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</si>
  <si>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</si>
  <si>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</si>
  <si>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</si>
  <si>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</si>
  <si>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</si>
  <si>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</si>
  <si>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</si>
  <si>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</si>
  <si>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</si>
  <si>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</si>
  <si>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</si>
  <si>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</si>
  <si>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</si>
  <si>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</si>
  <si>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</si>
  <si>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</si>
  <si>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</si>
  <si>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</si>
  <si>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</si>
  <si>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</si>
  <si>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</si>
  <si>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</si>
  <si>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</si>
  <si>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</si>
  <si>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</si>
  <si>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</si>
  <si>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</si>
  <si>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</si>
  <si>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</si>
  <si>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</si>
  <si>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</si>
  <si>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</si>
  <si>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</si>
  <si>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</si>
  <si>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</si>
  <si>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</si>
  <si>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</si>
  <si>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</si>
  <si>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</si>
  <si>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</si>
  <si>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</si>
  <si>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</si>
  <si>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</si>
  <si>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</si>
  <si>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</si>
  <si>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</si>
  <si>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</si>
  <si>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</si>
  <si>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</si>
  <si>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</si>
  <si>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</si>
  <si>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</si>
  <si>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</si>
  <si>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</si>
  <si>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</si>
  <si>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</si>
  <si>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</si>
  <si>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</si>
  <si>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</si>
  <si>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</si>
  <si>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</si>
  <si>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</si>
  <si>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</si>
  <si>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</si>
  <si>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</si>
  <si>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</si>
  <si>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</si>
  <si>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</si>
  <si>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</si>
  <si>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</si>
  <si>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</si>
  <si>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</si>
  <si>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</si>
  <si>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</si>
  <si>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</si>
  <si>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</si>
  <si>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</si>
  <si>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</si>
  <si>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</si>
  <si>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</si>
  <si>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</si>
  <si>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</si>
  <si>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</si>
  <si>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</si>
  <si>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</si>
  <si>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</si>
  <si>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</si>
  <si>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</si>
  <si>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</si>
  <si>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</si>
  <si>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</si>
  <si>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</si>
  <si>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</si>
  <si>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</si>
  <si>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</si>
  <si>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</si>
  <si>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</si>
  <si>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</si>
  <si>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</si>
  <si>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</si>
  <si>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</si>
  <si>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</si>
  <si>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</si>
  <si>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</si>
  <si>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</si>
  <si>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</si>
  <si>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</si>
  <si>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</si>
  <si>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</si>
  <si>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</si>
  <si>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</si>
  <si>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</si>
  <si>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</si>
  <si>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</si>
  <si>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</si>
  <si>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</si>
  <si>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</si>
  <si>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</si>
  <si>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</si>
  <si>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</si>
  <si>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</si>
  <si>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</si>
  <si>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</si>
  <si>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</si>
  <si>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</si>
  <si>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</si>
  <si>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</si>
  <si>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</si>
  <si>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</si>
  <si>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</si>
  <si>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</si>
  <si>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</si>
  <si>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</si>
  <si>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</si>
  <si>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</si>
  <si>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</si>
  <si>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</si>
  <si>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</si>
  <si>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</si>
  <si>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</si>
  <si>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</si>
  <si>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</si>
  <si>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</si>
  <si>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</si>
  <si>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</si>
  <si>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</si>
  <si>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</si>
  <si>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</si>
  <si>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</si>
  <si>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</si>
  <si>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</si>
  <si>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</si>
  <si>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</si>
  <si>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</si>
  <si>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</si>
  <si>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</si>
  <si>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</si>
  <si>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</si>
  <si>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</si>
  <si>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</si>
  <si>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</si>
  <si>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</si>
  <si>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</si>
  <si>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</si>
  <si>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</si>
  <si>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</si>
  <si>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</si>
  <si>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</si>
  <si>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</si>
  <si>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</si>
  <si>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</si>
  <si>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</si>
  <si>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</si>
  <si>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</si>
  <si>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</si>
  <si>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</si>
  <si>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</si>
  <si>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</si>
  <si>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</si>
  <si>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</si>
  <si>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</si>
  <si>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</si>
  <si>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</si>
  <si>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</si>
  <si>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</si>
  <si>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</si>
  <si>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</si>
  <si>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</si>
  <si>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</si>
  <si>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</si>
  <si>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</si>
  <si>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</si>
  <si>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</si>
  <si>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</si>
  <si>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</si>
  <si>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</si>
  <si>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</si>
  <si>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</si>
  <si>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</si>
  <si>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</si>
  <si>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</si>
  <si>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</si>
  <si>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</si>
  <si>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</si>
  <si>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</si>
  <si>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</si>
  <si>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</si>
  <si>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</si>
  <si>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</si>
  <si>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</si>
  <si>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</si>
  <si>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</si>
  <si>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</si>
  <si>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</si>
  <si>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</si>
  <si>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</si>
  <si>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</si>
  <si>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</si>
  <si>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</si>
  <si>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</si>
  <si>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</si>
  <si>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</si>
  <si>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</si>
  <si>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</si>
  <si>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</si>
  <si>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</si>
  <si>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</si>
  <si>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</si>
  <si>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</si>
  <si>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</si>
  <si>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</si>
  <si>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</si>
  <si>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</si>
  <si>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</si>
  <si>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</si>
  <si>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</si>
  <si>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</si>
  <si>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</si>
  <si>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</si>
  <si>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</si>
  <si>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</si>
  <si>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</si>
  <si>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</si>
  <si>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</si>
  <si>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</si>
  <si>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</si>
  <si>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</si>
  <si>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</si>
  <si>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</si>
  <si>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</si>
  <si>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</si>
  <si>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</si>
  <si>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</si>
  <si>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</si>
  <si>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</si>
  <si>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</si>
  <si>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</si>
  <si>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</si>
  <si>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</si>
  <si>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</si>
  <si>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</si>
  <si>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</si>
  <si>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</si>
  <si>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</si>
  <si>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</si>
  <si>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</si>
  <si>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</si>
  <si>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</si>
  <si>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</si>
  <si>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</si>
  <si>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</si>
  <si>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</si>
  <si>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</si>
  <si>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</si>
  <si>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</si>
  <si>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</si>
  <si>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</si>
  <si>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</si>
  <si>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</si>
  <si>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</si>
  <si>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</si>
  <si>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</si>
  <si>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</si>
  <si>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</si>
  <si>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</si>
  <si>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</si>
  <si>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</si>
  <si>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</si>
  <si>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</si>
  <si>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</si>
  <si>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</si>
  <si>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</si>
  <si>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</si>
  <si>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</si>
  <si>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</si>
  <si>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</si>
  <si>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</si>
  <si>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</si>
  <si>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</si>
  <si>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</si>
  <si>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</si>
  <si>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</si>
  <si>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</si>
  <si>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</si>
  <si>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</si>
  <si>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</si>
  <si>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</si>
  <si>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</si>
  <si>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</si>
  <si>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</si>
  <si>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</si>
  <si>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</si>
  <si>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</si>
  <si>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</si>
  <si>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</si>
  <si>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</si>
  <si>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</si>
  <si>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</si>
  <si>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</si>
  <si>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</si>
  <si>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</si>
  <si>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</si>
  <si>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</si>
  <si>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</si>
  <si>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</si>
  <si>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</si>
  <si>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</si>
  <si>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</si>
  <si>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</si>
  <si>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</si>
  <si>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</si>
  <si>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</si>
  <si>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</si>
  <si>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</si>
  <si>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</si>
  <si>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</si>
  <si>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</si>
  <si>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</si>
  <si>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</si>
  <si>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</si>
  <si>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</si>
  <si>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</si>
  <si>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</si>
  <si>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</si>
  <si>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</si>
  <si>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</si>
  <si>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</si>
  <si>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</si>
  <si>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</si>
  <si>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</si>
  <si>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</si>
  <si>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</si>
  <si>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</si>
  <si>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</si>
  <si>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</si>
  <si>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</si>
  <si>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</si>
  <si>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</si>
  <si>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</si>
  <si>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</si>
  <si>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</si>
  <si>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</si>
  <si>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</si>
  <si>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</si>
  <si>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</si>
  <si>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</si>
  <si>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</si>
  <si>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</si>
  <si>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</si>
  <si>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</si>
  <si>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</si>
  <si>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</si>
  <si>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</si>
  <si>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</si>
  <si>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</si>
  <si>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</si>
  <si>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</si>
  <si>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</si>
  <si>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</si>
  <si>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</si>
  <si>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</si>
  <si>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</si>
  <si>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</si>
  <si>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</si>
  <si>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</si>
  <si>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</si>
  <si>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</si>
  <si>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</si>
  <si>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</si>
  <si>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</si>
  <si>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</si>
  <si>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</si>
  <si>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</si>
  <si>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</si>
  <si>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</si>
  <si>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</si>
  <si>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</si>
  <si>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</si>
  <si>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</si>
  <si>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</si>
  <si>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</si>
  <si>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</si>
  <si>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</si>
  <si>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</si>
  <si>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</si>
  <si>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</si>
  <si>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</si>
  <si>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</si>
  <si>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</si>
  <si>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</si>
  <si>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</si>
  <si>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</si>
  <si>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</si>
  <si>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</si>
  <si>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</si>
  <si>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</si>
  <si>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</si>
  <si>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</si>
  <si>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</si>
  <si>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</si>
  <si>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</si>
  <si>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</si>
  <si>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</si>
  <si>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</si>
  <si>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</si>
  <si>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</si>
  <si>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</si>
  <si>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</si>
  <si>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</si>
  <si>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</si>
  <si>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</si>
  <si>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</si>
  <si>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</si>
  <si>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</si>
  <si>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</si>
  <si>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</si>
  <si>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</si>
  <si>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</si>
  <si>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</si>
  <si>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</si>
  <si>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</si>
  <si>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</si>
  <si>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</si>
  <si>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</si>
  <si>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</si>
  <si>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</si>
  <si>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</si>
  <si>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</si>
  <si>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</si>
  <si>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</si>
  <si>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</si>
  <si>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</si>
  <si>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</si>
  <si>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</si>
  <si>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</si>
  <si>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</si>
  <si>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</si>
  <si>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</si>
  <si>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</si>
  <si>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</si>
  <si>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</si>
  <si>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</si>
  <si>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</si>
  <si>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</si>
  <si>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</si>
  <si>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</si>
  <si>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</si>
  <si>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</si>
  <si>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</si>
  <si>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</si>
  <si>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</si>
  <si>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</si>
  <si>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</si>
  <si>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</si>
  <si>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</si>
  <si>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</si>
  <si>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</si>
  <si>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</si>
  <si>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</si>
  <si>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</si>
  <si>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</si>
  <si>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</si>
  <si>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</si>
  <si>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</si>
  <si>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</si>
  <si>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</si>
  <si>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</si>
  <si>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</si>
  <si>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</si>
  <si>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</si>
  <si>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</si>
  <si>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</si>
  <si>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</si>
  <si>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</si>
  <si>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</si>
  <si>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</si>
  <si>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</si>
  <si>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</si>
  <si>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</si>
  <si>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</si>
  <si>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</si>
  <si>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</si>
  <si>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</si>
  <si>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</si>
  <si>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</si>
  <si>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</si>
  <si>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</si>
  <si>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</si>
  <si>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</si>
  <si>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</si>
  <si>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</si>
  <si>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</si>
  <si>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</si>
  <si>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</si>
  <si>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</si>
  <si>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</si>
  <si>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</si>
  <si>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</si>
  <si>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</si>
  <si>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</si>
  <si>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</si>
  <si>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</si>
  <si>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</si>
  <si>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</si>
  <si>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</si>
  <si>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</si>
  <si>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</si>
  <si>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</si>
  <si>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</si>
  <si>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</si>
  <si>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</si>
  <si>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</si>
  <si>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</si>
  <si>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</si>
  <si>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</si>
  <si>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</si>
  <si>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</si>
  <si>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</si>
  <si>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</si>
  <si>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</si>
  <si>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</si>
  <si>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</si>
  <si>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</si>
  <si>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</si>
  <si>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</si>
  <si>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</si>
  <si>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</si>
  <si>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</si>
  <si>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</si>
  <si>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</si>
  <si>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</si>
  <si>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</si>
  <si>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</si>
  <si>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</si>
  <si>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</si>
  <si>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</si>
  <si>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</si>
  <si>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</si>
  <si>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</si>
  <si>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</si>
  <si>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</si>
  <si>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</si>
  <si>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</si>
  <si>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</si>
  <si>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</si>
  <si>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</si>
  <si>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</si>
  <si>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</si>
  <si>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</si>
  <si>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</si>
  <si>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</si>
  <si>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</si>
  <si>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</si>
  <si>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</si>
  <si>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</si>
  <si>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</si>
  <si>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</si>
  <si>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</si>
  <si>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</si>
  <si>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</si>
  <si>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</si>
  <si>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</si>
  <si>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</si>
  <si>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</si>
  <si>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</si>
  <si>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</si>
  <si>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</si>
  <si>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</si>
  <si>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</si>
  <si>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</si>
  <si>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</si>
  <si>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</si>
  <si>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</si>
  <si>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</si>
  <si>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</si>
  <si>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</si>
  <si>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</si>
  <si>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</si>
  <si>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</si>
  <si>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</si>
  <si>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</si>
  <si>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</si>
  <si>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</si>
  <si>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</si>
  <si>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</si>
  <si>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</si>
  <si>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</si>
  <si>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</si>
  <si>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</si>
  <si>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</si>
  <si>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</si>
  <si>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</si>
  <si>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</si>
  <si>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</si>
  <si>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</si>
  <si>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</si>
  <si>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</si>
  <si>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</si>
  <si>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</si>
  <si>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</si>
  <si>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</si>
  <si>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</si>
  <si>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</si>
  <si>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</si>
  <si>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</si>
  <si>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</si>
  <si>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</si>
  <si>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</si>
  <si>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</si>
  <si>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</si>
  <si>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</si>
  <si>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</si>
  <si>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</si>
  <si>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</si>
  <si>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</si>
  <si>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</si>
  <si>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</si>
  <si>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</si>
  <si>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</si>
  <si>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</si>
  <si>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</si>
  <si>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</si>
  <si>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</si>
  <si>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</si>
  <si>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</si>
  <si>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</si>
  <si>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</si>
  <si>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</si>
  <si>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</si>
  <si>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</si>
  <si>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</si>
  <si>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</si>
  <si>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</si>
  <si>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</si>
  <si>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</si>
  <si>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</si>
  <si>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</si>
  <si>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</si>
  <si>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</si>
  <si>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</si>
  <si>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</si>
  <si>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</si>
  <si>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</si>
  <si>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</si>
  <si>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</si>
  <si>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</si>
  <si>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</si>
  <si>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</si>
  <si>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</si>
  <si>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</si>
  <si>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</si>
  <si>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</si>
  <si>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</si>
  <si>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</si>
  <si>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</si>
  <si>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</si>
  <si>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</si>
  <si>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</si>
  <si>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</si>
  <si>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</si>
  <si>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</si>
  <si>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</si>
  <si>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</si>
  <si>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</si>
  <si>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</si>
  <si>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</si>
  <si>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</si>
  <si>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</si>
  <si>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</si>
  <si>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</si>
  <si>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</si>
  <si>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</si>
  <si>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</si>
  <si>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</si>
  <si>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</si>
  <si>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</si>
  <si>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</si>
  <si>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</si>
  <si>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</si>
  <si>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</si>
  <si>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</si>
  <si>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</si>
  <si>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</si>
  <si>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</si>
  <si>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</si>
  <si>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</si>
  <si>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</si>
  <si>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</si>
  <si>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</si>
  <si>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</si>
  <si>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</si>
  <si>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</si>
  <si>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</si>
  <si>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</si>
  <si>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</si>
  <si>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</si>
  <si>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</si>
  <si>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</si>
  <si>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</si>
  <si>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</si>
  <si>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</si>
  <si>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</si>
  <si>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</si>
  <si>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</si>
  <si>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</si>
  <si>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</si>
  <si>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</si>
  <si>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</si>
  <si>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</si>
  <si>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</si>
  <si>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</si>
  <si>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</si>
  <si>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</si>
  <si>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</si>
  <si>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</si>
  <si>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</si>
  <si>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</si>
  <si>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</si>
  <si>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</si>
  <si>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</si>
  <si>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</si>
  <si>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</si>
  <si>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</si>
  <si>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</si>
  <si>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</si>
  <si>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</si>
  <si>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</si>
  <si>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</si>
  <si>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</si>
  <si>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</si>
  <si>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</si>
  <si>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</si>
  <si>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</si>
  <si>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</si>
  <si>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</si>
  <si>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</si>
  <si>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</si>
  <si>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</si>
  <si>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</si>
  <si>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</si>
  <si>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</si>
  <si>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</si>
  <si>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</si>
  <si>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</si>
  <si>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</si>
  <si>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</si>
  <si>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</si>
  <si>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</si>
  <si>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</si>
  <si>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</si>
  <si>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</si>
  <si>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</si>
  <si>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</si>
  <si>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</si>
  <si>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</si>
  <si>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</si>
  <si>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</si>
  <si>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</si>
  <si>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</si>
  <si>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</si>
  <si>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</si>
  <si>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</si>
  <si>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</si>
  <si>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</si>
  <si>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</si>
  <si>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</si>
  <si>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</si>
  <si>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</si>
  <si>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</si>
  <si>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</si>
  <si>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</si>
  <si>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</si>
  <si>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</si>
  <si>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</si>
  <si>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</si>
  <si>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</si>
  <si>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</si>
  <si>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</si>
  <si>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</si>
  <si>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</si>
  <si>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</si>
  <si>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</si>
  <si>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</si>
  <si>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</si>
  <si>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</si>
  <si>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</si>
  <si>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</si>
  <si>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</si>
  <si>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</si>
  <si>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</si>
  <si>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</si>
  <si>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</si>
  <si>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</si>
  <si>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</si>
  <si>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</si>
  <si>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</si>
  <si>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</si>
  <si>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</si>
  <si>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</si>
  <si>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</si>
  <si>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</si>
  <si>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</si>
  <si>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</si>
  <si>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</si>
  <si>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</si>
  <si>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</si>
  <si>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</si>
  <si>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</si>
  <si>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</si>
  <si>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</si>
  <si>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</si>
  <si>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</si>
  <si>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</si>
  <si>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</si>
  <si>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</si>
  <si>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</si>
  <si>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</si>
  <si>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</si>
  <si>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</si>
  <si>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</si>
  <si>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</si>
  <si>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</si>
  <si>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</si>
  <si>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</si>
  <si>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</si>
  <si>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</si>
  <si>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</si>
  <si>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</si>
  <si>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</si>
  <si>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</si>
  <si>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</si>
  <si>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</si>
  <si>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</si>
  <si>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</si>
  <si>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</si>
  <si>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</si>
  <si>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</si>
  <si>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</si>
  <si>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</si>
  <si>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</si>
  <si>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</si>
  <si>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</si>
  <si>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</si>
  <si>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</si>
  <si>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</si>
  <si>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</si>
  <si>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</si>
  <si>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</si>
  <si>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</si>
  <si>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</si>
  <si>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</si>
  <si>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</si>
  <si>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</si>
  <si>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</si>
  <si>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</si>
  <si>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</si>
  <si>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</si>
  <si>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</si>
  <si>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</si>
  <si>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</si>
  <si>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</si>
  <si>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</si>
  <si>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</si>
  <si>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</si>
  <si>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</si>
  <si>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</si>
  <si>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</si>
  <si>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</si>
  <si>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</si>
  <si>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</si>
  <si>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</si>
  <si>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</si>
  <si>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</si>
  <si>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</si>
  <si>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</si>
  <si>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</si>
  <si>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</si>
  <si>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</si>
  <si>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</si>
  <si>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</si>
  <si>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</si>
  <si>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</si>
  <si>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</si>
  <si>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</si>
  <si>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</si>
  <si>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</si>
  <si>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</si>
  <si>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</si>
  <si>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</si>
  <si>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</si>
  <si>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</si>
  <si>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</si>
  <si>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</si>
  <si>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</si>
  <si>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</si>
  <si>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</si>
  <si>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</si>
  <si>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</si>
  <si>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</si>
  <si>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</si>
  <si>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</si>
  <si>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</si>
  <si>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</si>
  <si>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</si>
  <si>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</si>
  <si>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</si>
  <si>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</si>
  <si>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</si>
  <si>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</si>
  <si>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</si>
  <si>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</si>
  <si>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</si>
  <si>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</si>
  <si>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</si>
  <si>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</si>
  <si>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</si>
  <si>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</si>
  <si>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</si>
  <si>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</si>
  <si>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</si>
  <si>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</si>
  <si>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</si>
  <si>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</si>
  <si>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</si>
  <si>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</si>
  <si>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</si>
  <si>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</si>
  <si>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</si>
  <si>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</si>
  <si>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</si>
  <si>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</si>
  <si>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</si>
  <si>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</si>
  <si>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</si>
  <si>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</si>
  <si>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</si>
  <si>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</si>
  <si>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</si>
  <si>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</si>
  <si>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</si>
  <si>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</si>
  <si>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</si>
  <si>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</si>
  <si>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</si>
  <si>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</si>
  <si>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</si>
  <si>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</si>
  <si>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</si>
  <si>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</si>
  <si>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</si>
  <si>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</si>
  <si>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</si>
  <si>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</si>
  <si>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</si>
  <si>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</si>
  <si>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</si>
  <si>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</si>
  <si>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</si>
  <si>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</si>
  <si>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</si>
  <si>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</si>
  <si>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</si>
  <si>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</si>
  <si>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</si>
  <si>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</si>
  <si>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</si>
  <si>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</si>
  <si>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</si>
  <si>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</si>
  <si>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</si>
  <si>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</si>
  <si>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</si>
  <si>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</si>
  <si>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</si>
  <si>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</si>
  <si>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</si>
  <si>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</si>
  <si>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</si>
  <si>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</si>
  <si>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</si>
  <si>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</si>
  <si>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</si>
  <si>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</si>
  <si>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</si>
  <si>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</si>
  <si>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</si>
  <si>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</si>
  <si>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</si>
  <si>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</si>
  <si>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</si>
  <si>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</si>
  <si>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</si>
  <si>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</si>
  <si>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</si>
  <si>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</si>
  <si>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</si>
  <si>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</si>
  <si>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</si>
  <si>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</si>
  <si>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</si>
  <si>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</si>
  <si>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</si>
  <si>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</si>
  <si>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</si>
  <si>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</si>
  <si>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</si>
  <si>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</si>
  <si>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</si>
  <si>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</si>
  <si>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</si>
  <si>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</si>
  <si>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</si>
  <si>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</si>
  <si>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</si>
  <si>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</si>
  <si>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</si>
  <si>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</si>
  <si>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</si>
  <si>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</si>
  <si>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</si>
  <si>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</si>
  <si>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</si>
  <si>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</si>
  <si>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</si>
  <si>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</si>
  <si>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</si>
  <si>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</si>
  <si>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</si>
  <si>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</si>
  <si>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</si>
  <si>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</si>
  <si>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</si>
  <si>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</si>
  <si>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</si>
  <si>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</si>
  <si>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</si>
  <si>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</si>
  <si>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</si>
  <si>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</si>
  <si>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</si>
  <si>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</si>
  <si>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</si>
  <si>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</si>
  <si>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</si>
  <si>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</si>
  <si>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</si>
  <si>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</si>
  <si>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</si>
  <si>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</si>
  <si>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</si>
  <si>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</si>
  <si>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</si>
  <si>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</si>
  <si>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</si>
  <si>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</si>
  <si>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</si>
  <si>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</si>
  <si>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</si>
  <si>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</si>
  <si>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</si>
  <si>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</si>
  <si>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</si>
  <si>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</si>
  <si>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</si>
  <si>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</si>
  <si>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</si>
  <si>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</si>
  <si>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</si>
  <si>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</si>
  <si>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</si>
  <si>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</si>
  <si>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</si>
  <si>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</si>
  <si>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</si>
  <si>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</si>
  <si>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</si>
  <si>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</si>
  <si>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</si>
  <si>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</si>
  <si>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</si>
  <si>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</si>
  <si>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</si>
  <si>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</si>
  <si>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</si>
  <si>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</si>
  <si>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</si>
  <si>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</si>
  <si>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</si>
  <si>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</si>
  <si>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</si>
  <si>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</si>
  <si>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</si>
  <si>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</si>
  <si>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</si>
  <si>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</si>
  <si>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</si>
  <si>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</si>
  <si>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</si>
  <si>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</si>
  <si>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</si>
  <si>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</si>
  <si>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</si>
  <si>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</si>
  <si>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</si>
  <si>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</si>
  <si>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</si>
  <si>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</si>
  <si>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</si>
  <si>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</si>
  <si>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</si>
  <si>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</si>
  <si>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</si>
  <si>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</si>
  <si>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</si>
  <si>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</si>
  <si>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</si>
  <si>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</si>
  <si>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</si>
  <si>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</si>
  <si>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</si>
  <si>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</si>
  <si>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</si>
  <si>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</si>
  <si>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</si>
  <si>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</si>
  <si>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</si>
  <si>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</si>
  <si>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</si>
  <si>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</si>
  <si>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</si>
  <si>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</si>
  <si>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</si>
  <si>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</si>
  <si>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</si>
  <si>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</si>
  <si>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</si>
  <si>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</si>
  <si>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</si>
  <si>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</si>
  <si>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</si>
  <si>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</si>
  <si>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</si>
  <si>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</si>
  <si>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</si>
  <si>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</si>
  <si>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</si>
  <si>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</si>
  <si>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</si>
  <si>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</si>
  <si>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</si>
  <si>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</si>
  <si>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</si>
  <si>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</si>
  <si>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</si>
  <si>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</si>
  <si>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</si>
  <si>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</si>
  <si>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</si>
  <si>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</si>
  <si>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</si>
  <si>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</si>
  <si>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</si>
  <si>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</si>
  <si>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</si>
  <si>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</si>
  <si>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</si>
  <si>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</si>
  <si>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</si>
  <si>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</si>
  <si>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</si>
  <si>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</si>
  <si>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</si>
  <si>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</si>
  <si>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</si>
  <si>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</si>
  <si>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</si>
  <si>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</si>
  <si>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</si>
  <si>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</si>
  <si>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</si>
  <si>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</si>
  <si>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</si>
  <si>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</si>
  <si>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</si>
  <si>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</si>
  <si>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</si>
  <si>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</si>
  <si>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</si>
  <si>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</si>
  <si>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</si>
  <si>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</si>
  <si>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</si>
  <si>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</si>
  <si>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</si>
  <si>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</si>
  <si>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</si>
  <si>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</si>
  <si>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</si>
  <si>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</si>
  <si>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</si>
  <si>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</si>
  <si>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</si>
  <si>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</si>
  <si>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</si>
  <si>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</si>
  <si>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</si>
  <si>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</si>
  <si>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</si>
  <si>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</si>
  <si>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</si>
  <si>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</si>
  <si>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</si>
  <si>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</si>
  <si>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</si>
  <si>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</si>
  <si>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</si>
  <si>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</si>
  <si>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</si>
  <si>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</si>
  <si>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</si>
  <si>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</si>
  <si>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</si>
  <si>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</si>
  <si>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</si>
  <si>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</si>
  <si>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</si>
  <si>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</si>
  <si>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</si>
  <si>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</si>
  <si>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</si>
  <si>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</si>
  <si>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</si>
  <si>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</si>
  <si>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</si>
  <si>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</si>
  <si>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</si>
  <si>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</si>
  <si>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</si>
  <si>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</si>
  <si>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</si>
  <si>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</si>
  <si>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</si>
  <si>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</si>
  <si>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</si>
  <si>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</si>
  <si>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</si>
  <si>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</si>
  <si>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</si>
  <si>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</si>
  <si>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</si>
  <si>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</si>
  <si>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</si>
  <si>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</si>
  <si>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</si>
  <si>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</si>
  <si>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</si>
  <si>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</si>
  <si>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</si>
  <si>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</si>
  <si>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</si>
  <si>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</si>
  <si>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</si>
  <si>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</si>
  <si>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</si>
  <si>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</si>
  <si>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</si>
  <si>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</si>
  <si>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</si>
  <si>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</si>
  <si>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</si>
  <si>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</si>
  <si>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</si>
  <si>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</si>
  <si>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</si>
  <si>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</si>
  <si>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</si>
  <si>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</si>
  <si>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</si>
  <si>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</si>
  <si>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</si>
  <si>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</si>
  <si>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</si>
  <si>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</si>
  <si>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</si>
  <si>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</si>
  <si>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</si>
  <si>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</si>
  <si>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</si>
  <si>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</si>
  <si>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</si>
  <si>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</si>
  <si>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</si>
  <si>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</si>
  <si>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</si>
  <si>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</si>
  <si>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</si>
  <si>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</si>
  <si>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</si>
  <si>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</si>
  <si>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</si>
  <si>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</si>
  <si>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</si>
  <si>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</si>
  <si>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</si>
  <si>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</si>
  <si>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</si>
  <si>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</si>
  <si>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</si>
  <si>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</si>
  <si>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</si>
  <si>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</si>
  <si>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</si>
  <si>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</si>
  <si>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</si>
  <si>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</si>
  <si>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</si>
  <si>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</si>
  <si>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</si>
  <si>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</si>
  <si>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</si>
  <si>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</si>
  <si>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</si>
  <si>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</si>
  <si>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</si>
  <si>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</si>
  <si>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</si>
  <si>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</si>
  <si>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</si>
  <si>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</si>
  <si>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</si>
  <si>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</si>
  <si>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</si>
  <si>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</si>
  <si>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</si>
  <si>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</si>
  <si>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</si>
  <si>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</si>
  <si>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</si>
  <si>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</si>
  <si>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</si>
  <si>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</si>
  <si>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</si>
  <si>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</si>
  <si>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</si>
  <si>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</si>
  <si>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</si>
  <si>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</si>
  <si>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</si>
  <si>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</si>
  <si>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</si>
  <si>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</si>
  <si>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</si>
  <si>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</si>
  <si>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</si>
  <si>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</si>
  <si>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</si>
  <si>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</si>
  <si>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</si>
  <si>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</si>
  <si>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</si>
  <si>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</si>
  <si>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</si>
  <si>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</si>
  <si>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</si>
  <si>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</si>
  <si>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</si>
  <si>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</si>
  <si>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</si>
  <si>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</si>
  <si>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</si>
  <si>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</si>
  <si>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</si>
  <si>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</si>
  <si>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</si>
  <si>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</si>
  <si>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</si>
  <si>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</si>
  <si>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</si>
  <si>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</si>
  <si>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</si>
  <si>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</si>
  <si>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</si>
  <si>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</si>
  <si>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</si>
  <si>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</si>
  <si>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</si>
  <si>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</si>
  <si>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</si>
  <si>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</si>
  <si>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</si>
  <si>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</si>
  <si>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</si>
  <si>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</si>
  <si>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</si>
  <si>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</si>
  <si>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</si>
  <si>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</si>
  <si>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</si>
  <si>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</si>
  <si>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</si>
  <si>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</si>
  <si>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</si>
  <si>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</si>
  <si>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</si>
  <si>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</si>
  <si>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</si>
  <si>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</si>
  <si>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</si>
  <si>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</si>
  <si>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</si>
  <si>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</si>
  <si>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</si>
  <si>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</si>
  <si>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</si>
  <si>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</si>
  <si>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</si>
  <si>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</si>
  <si>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</si>
  <si>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</si>
  <si>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</si>
  <si>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</si>
  <si>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</si>
  <si>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</si>
  <si>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</si>
  <si>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</si>
  <si>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</si>
  <si>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</si>
  <si>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</si>
  <si>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</si>
  <si>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</si>
  <si>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</si>
  <si>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</si>
  <si>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</si>
  <si>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</si>
  <si>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</si>
  <si>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</si>
  <si>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</si>
  <si>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</si>
  <si>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</si>
  <si>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</si>
  <si>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</si>
  <si>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</si>
  <si>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</si>
  <si>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</si>
  <si>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</si>
  <si>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</si>
  <si>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</si>
  <si>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</si>
  <si>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</si>
  <si>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</si>
  <si>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</si>
  <si>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</si>
  <si>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</si>
  <si>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</si>
  <si>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</si>
  <si>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</si>
  <si>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</si>
  <si>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</si>
  <si>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</si>
  <si>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</si>
  <si>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</si>
  <si>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</si>
  <si>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</si>
  <si>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</si>
  <si>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</si>
  <si>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</si>
  <si>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</si>
  <si>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</si>
  <si>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</si>
  <si>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</si>
  <si>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</si>
  <si>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</si>
  <si>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</si>
  <si>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</si>
  <si>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</si>
  <si>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</si>
  <si>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</si>
  <si>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</si>
  <si>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</si>
  <si>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</si>
  <si>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</si>
  <si>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</si>
  <si>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</si>
  <si>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</si>
  <si>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</si>
  <si>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</si>
  <si>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</si>
  <si>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</si>
  <si>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</si>
  <si>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</si>
  <si>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</si>
  <si>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</si>
  <si>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</si>
  <si>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</si>
  <si>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</si>
  <si>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</si>
  <si>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</si>
  <si>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</si>
  <si>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</si>
  <si>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</si>
  <si>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</si>
  <si>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</si>
  <si>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</si>
  <si>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</si>
  <si>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</si>
  <si>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</si>
  <si>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</si>
  <si>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</si>
  <si>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</si>
  <si>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</si>
  <si>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</si>
  <si>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</si>
  <si>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</si>
  <si>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</si>
  <si>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</si>
  <si>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</si>
  <si>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</si>
  <si>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</si>
  <si>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</si>
  <si>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</si>
  <si>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</si>
  <si>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</si>
  <si>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</si>
  <si>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</si>
  <si>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</si>
  <si>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</si>
  <si>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</si>
  <si>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</si>
  <si>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</si>
  <si>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</si>
  <si>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</si>
  <si>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</si>
  <si>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</si>
  <si>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</si>
  <si>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</si>
  <si>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</si>
  <si>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</si>
  <si>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</si>
  <si>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</si>
  <si>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</si>
  <si>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</si>
  <si>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</si>
  <si>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</si>
  <si>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</si>
  <si>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</si>
  <si>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</si>
  <si>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</si>
  <si>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</si>
  <si>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</si>
  <si>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</si>
  <si>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</si>
  <si>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</si>
  <si>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</si>
  <si>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</si>
  <si>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</si>
  <si>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</si>
  <si>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</si>
  <si>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</si>
  <si>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</si>
  <si>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</si>
  <si>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</si>
  <si>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</si>
  <si>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</si>
  <si>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</si>
  <si>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</si>
  <si>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</si>
  <si>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</si>
  <si>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</si>
  <si>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</si>
  <si>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</si>
  <si>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</si>
  <si>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</si>
  <si>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</si>
  <si>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</si>
  <si>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</si>
  <si>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</si>
  <si>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</si>
  <si>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</si>
  <si>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</si>
  <si>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</si>
  <si>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</si>
  <si>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</si>
  <si>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</si>
  <si>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</si>
  <si>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</si>
  <si>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</si>
  <si>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</si>
  <si>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</si>
  <si>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</si>
  <si>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</si>
  <si>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</si>
  <si>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</si>
  <si>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</si>
  <si>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</si>
  <si>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</si>
  <si>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</si>
  <si>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</si>
  <si>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</si>
  <si>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</si>
  <si>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</si>
  <si>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</si>
  <si>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</si>
  <si>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</si>
  <si>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</si>
  <si>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</si>
  <si>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</si>
  <si>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</si>
  <si>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</si>
  <si>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</si>
  <si>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</si>
  <si>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</si>
  <si>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</si>
  <si>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</si>
  <si>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</si>
  <si>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</si>
  <si>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</si>
  <si>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</si>
  <si>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</si>
  <si>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</si>
  <si>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</si>
  <si>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</si>
  <si>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</si>
  <si>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</si>
  <si>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</si>
  <si>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</si>
  <si>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</si>
  <si>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</si>
  <si>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</si>
  <si>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</si>
  <si>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</si>
  <si>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</si>
  <si>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</si>
  <si>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</si>
  <si>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</si>
  <si>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</si>
  <si>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</si>
  <si>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</si>
  <si>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</si>
  <si>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</si>
  <si>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</si>
  <si>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</si>
  <si>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</si>
  <si>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</si>
  <si>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</si>
  <si>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</si>
  <si>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</si>
  <si>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</si>
  <si>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</si>
  <si>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</si>
  <si>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</si>
  <si>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</si>
  <si>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</si>
  <si>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</si>
  <si>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</si>
  <si>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</si>
  <si>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</si>
  <si>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</si>
  <si>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</si>
  <si>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</si>
  <si>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</si>
  <si>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</si>
  <si>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</si>
  <si>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</si>
  <si>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</si>
  <si>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</si>
  <si>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</si>
  <si>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</si>
  <si>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</si>
  <si>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</si>
  <si>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</si>
  <si>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</si>
  <si>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</si>
  <si>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</si>
  <si>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</si>
  <si>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</si>
  <si>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</si>
  <si>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</si>
  <si>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</si>
  <si>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</si>
  <si>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</si>
  <si>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</si>
  <si>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</si>
  <si>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</si>
  <si>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</si>
  <si>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</si>
  <si>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</si>
  <si>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</si>
  <si>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</si>
  <si>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</si>
  <si>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</si>
  <si>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</si>
  <si>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</si>
  <si>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</si>
  <si>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</si>
  <si>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</si>
  <si>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</si>
  <si>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</si>
  <si>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</si>
  <si>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</si>
  <si>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</si>
  <si>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</si>
  <si>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</si>
  <si>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</si>
  <si>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</si>
  <si>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</si>
  <si>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</si>
  <si>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</si>
  <si>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</si>
  <si>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</si>
  <si>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</si>
  <si>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</si>
  <si>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</si>
  <si>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</si>
  <si>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</si>
  <si>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</si>
  <si>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</si>
  <si>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</si>
  <si>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</si>
  <si>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</si>
  <si>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</si>
  <si>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</si>
  <si>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</si>
  <si>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</si>
  <si>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</si>
  <si>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</si>
  <si>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</si>
  <si>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</si>
  <si>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</si>
  <si>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</si>
  <si>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</si>
  <si>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</si>
  <si>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</si>
  <si>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</si>
  <si>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</si>
  <si>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</si>
  <si>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</si>
  <si>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</si>
  <si>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</si>
  <si>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</si>
  <si>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</si>
  <si>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</si>
  <si>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</si>
  <si>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</si>
  <si>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</si>
  <si>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</si>
  <si>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</si>
  <si>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</si>
  <si>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</si>
  <si>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</si>
  <si>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</si>
  <si>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</si>
  <si>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</si>
  <si>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</si>
  <si>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</si>
  <si>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</si>
  <si>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</si>
  <si>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</si>
  <si>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</si>
  <si>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</si>
  <si>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</si>
  <si>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</si>
  <si>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</si>
  <si>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</si>
  <si>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</si>
  <si>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</si>
  <si>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</si>
  <si>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</si>
  <si>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</si>
  <si>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</si>
  <si>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</si>
  <si>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</si>
  <si>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</si>
  <si>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</si>
  <si>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</si>
  <si>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</si>
  <si>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</si>
  <si>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</si>
  <si>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</si>
  <si>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</si>
  <si>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</si>
  <si>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</si>
  <si>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</si>
  <si>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</si>
  <si>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</si>
  <si>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</si>
  <si>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</si>
  <si>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</si>
  <si>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</si>
  <si>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</si>
  <si>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</si>
  <si>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</si>
  <si>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</si>
  <si>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</si>
  <si>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</si>
  <si>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</si>
  <si>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</si>
  <si>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</si>
  <si>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</si>
  <si>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</si>
  <si>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</si>
  <si>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</si>
  <si>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</si>
  <si>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</si>
  <si>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</si>
  <si>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</si>
  <si>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</si>
  <si>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</si>
  <si>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</si>
  <si>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</si>
  <si>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</si>
  <si>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</si>
  <si>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</si>
  <si>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</si>
  <si>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</si>
  <si>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</si>
  <si>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</si>
  <si>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</si>
  <si>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</si>
  <si>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</si>
  <si>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</si>
  <si>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</si>
  <si>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</si>
  <si>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</si>
  <si>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</si>
  <si>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</si>
  <si>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</si>
  <si>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</si>
  <si>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</si>
  <si>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</si>
  <si>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</si>
  <si>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</si>
  <si>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</si>
  <si>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</si>
  <si>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</si>
  <si>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</si>
  <si>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</si>
  <si>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</si>
  <si>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</si>
  <si>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</si>
  <si>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</si>
  <si>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</si>
  <si>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</si>
  <si>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</si>
  <si>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</si>
  <si>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</si>
  <si>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</si>
  <si>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</si>
  <si>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</si>
  <si>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</si>
  <si>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</si>
  <si>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</si>
  <si>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</si>
  <si>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</si>
  <si>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</si>
  <si>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</si>
  <si>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</si>
  <si>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</si>
  <si>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</si>
  <si>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</si>
  <si>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</si>
  <si>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</si>
  <si>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</si>
  <si>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</si>
  <si>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</si>
  <si>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</si>
  <si>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</si>
  <si>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</si>
  <si>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</si>
  <si>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</si>
  <si>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</si>
  <si>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</si>
  <si>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</si>
  <si>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</si>
  <si>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</si>
  <si>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</si>
  <si>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</si>
  <si>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</si>
  <si>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</si>
  <si>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</si>
  <si>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</si>
  <si>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</si>
  <si>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</si>
  <si>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</si>
  <si>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</si>
  <si>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</si>
  <si>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</si>
  <si>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</si>
  <si>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</si>
  <si>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</si>
  <si>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</si>
  <si>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</si>
  <si>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</si>
  <si>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</si>
  <si>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</si>
  <si>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</si>
  <si>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</si>
  <si>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</si>
  <si>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</si>
  <si>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</si>
  <si>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</si>
  <si>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</si>
  <si>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</si>
  <si>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</si>
  <si>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</si>
  <si>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</si>
  <si>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</si>
  <si>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</si>
  <si>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</si>
  <si>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</si>
  <si>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</si>
  <si>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</si>
  <si>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</si>
  <si>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</si>
  <si>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</si>
  <si>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</si>
  <si>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</si>
  <si>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</si>
  <si>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</si>
  <si>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</si>
  <si>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</si>
  <si>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</si>
  <si>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</si>
  <si>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</si>
  <si>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</si>
  <si>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</si>
  <si>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</si>
  <si>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</si>
  <si>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</si>
  <si>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</si>
  <si>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</si>
  <si>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</si>
  <si>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</si>
  <si>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</si>
  <si>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</si>
  <si>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</si>
  <si>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</si>
  <si>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</si>
  <si>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</si>
  <si>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</si>
  <si>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</si>
  <si>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</si>
  <si>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</si>
  <si>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</si>
  <si>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</si>
  <si>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</si>
  <si>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</si>
  <si>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</si>
  <si>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</si>
  <si>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</si>
  <si>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</si>
  <si>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</si>
  <si>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</si>
  <si>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</si>
  <si>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</si>
  <si>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</si>
  <si>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</si>
  <si>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</si>
  <si>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</si>
  <si>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</si>
  <si>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</si>
  <si>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</si>
  <si>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</si>
  <si>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</si>
  <si>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</si>
  <si>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</si>
  <si>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</si>
  <si>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</si>
  <si>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</si>
  <si>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</si>
  <si>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</si>
  <si>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</si>
  <si>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</si>
  <si>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</si>
  <si>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</si>
  <si>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</si>
  <si>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</si>
  <si>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</si>
  <si>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</si>
  <si>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</si>
  <si>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</si>
  <si>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</si>
  <si>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</si>
  <si>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</si>
  <si>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</si>
  <si>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</si>
  <si>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</si>
  <si>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</si>
  <si>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</si>
  <si>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</si>
  <si>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</si>
  <si>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</si>
  <si>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</si>
  <si>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</si>
  <si>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</si>
  <si>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</si>
  <si>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</si>
  <si>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</si>
  <si>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</si>
  <si>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</si>
  <si>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</si>
  <si>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</si>
  <si>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</si>
  <si>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</si>
  <si>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</si>
  <si>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</si>
  <si>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</si>
  <si>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</si>
  <si>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</si>
  <si>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</si>
  <si>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</si>
  <si>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</si>
  <si>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</si>
  <si>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</si>
  <si>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</si>
  <si>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</si>
  <si>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</si>
  <si>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</si>
  <si>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</si>
  <si>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</si>
  <si>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</si>
  <si>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</si>
  <si>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</si>
  <si>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</si>
  <si>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</si>
  <si>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</si>
  <si>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</si>
  <si>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</si>
  <si>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</si>
  <si>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</si>
  <si>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</si>
  <si>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</si>
  <si>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</si>
  <si>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</si>
  <si>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</si>
  <si>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</si>
  <si>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</si>
  <si>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</si>
  <si>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</si>
  <si>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</si>
  <si>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</si>
  <si>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</si>
  <si>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</si>
  <si>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</si>
  <si>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</si>
  <si>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</si>
  <si>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</si>
  <si>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</si>
  <si>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</si>
  <si>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</si>
  <si>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</si>
  <si>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</si>
  <si>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</si>
  <si>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</si>
  <si>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</si>
  <si>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</si>
  <si>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</si>
  <si>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</si>
  <si>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</si>
  <si>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</si>
  <si>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</si>
  <si>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</si>
  <si>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</si>
  <si>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</si>
  <si>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</si>
  <si>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</si>
  <si>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</si>
  <si>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</si>
  <si>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</si>
  <si>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</si>
  <si>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</si>
  <si>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</si>
  <si>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</si>
  <si>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</si>
  <si>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</si>
  <si>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</si>
  <si>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</si>
  <si>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</si>
  <si>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</si>
  <si>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</si>
  <si>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</si>
  <si>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</si>
  <si>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</si>
  <si>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</si>
  <si>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</si>
  <si>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</si>
  <si>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</si>
  <si>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</si>
  <si>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</si>
  <si>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</si>
  <si>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</si>
  <si>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</si>
  <si>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</si>
  <si>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</si>
  <si>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</si>
  <si>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</si>
  <si>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</si>
  <si>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</si>
  <si>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</si>
  <si>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</si>
  <si>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</si>
  <si>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</si>
  <si>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</si>
  <si>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</si>
  <si>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</si>
  <si>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</si>
  <si>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</si>
  <si>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</si>
  <si>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</si>
  <si>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</si>
  <si>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</si>
  <si>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</si>
  <si>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</si>
  <si>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</si>
  <si>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</si>
  <si>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</si>
  <si>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</si>
  <si>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</si>
  <si>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</si>
  <si>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</si>
  <si>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</si>
  <si>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</si>
  <si>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</si>
  <si>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</si>
  <si>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</si>
  <si>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</si>
  <si>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</si>
  <si>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</si>
  <si>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</si>
  <si>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</si>
  <si>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</si>
  <si>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</si>
  <si>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</si>
  <si>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</si>
  <si>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</si>
  <si>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</si>
  <si>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</si>
  <si>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</si>
  <si>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</si>
  <si>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</si>
  <si>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</si>
  <si>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</si>
  <si>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</si>
  <si>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</si>
  <si>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</si>
  <si>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</si>
  <si>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</si>
  <si>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</si>
  <si>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</si>
  <si>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</si>
  <si>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</si>
  <si>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</si>
  <si>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</si>
  <si>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</si>
  <si>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</si>
  <si>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</si>
  <si>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</si>
  <si>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</si>
  <si>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</si>
  <si>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</si>
  <si>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</si>
  <si>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</si>
  <si>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</si>
  <si>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</si>
  <si>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</si>
  <si>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</si>
  <si>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</si>
  <si>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</si>
  <si>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</si>
  <si>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</si>
  <si>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</si>
  <si>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</si>
  <si>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</si>
  <si>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</si>
  <si>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</si>
  <si>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</si>
  <si>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</si>
  <si>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</si>
  <si>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</si>
  <si>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</si>
  <si>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</si>
  <si>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</si>
  <si>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</si>
  <si>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</si>
  <si>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</si>
  <si>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</si>
  <si>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</si>
  <si>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</si>
  <si>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</si>
  <si>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</si>
  <si>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</si>
  <si>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</si>
  <si>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</si>
  <si>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</si>
  <si>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</si>
  <si>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</si>
  <si>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</si>
  <si>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</si>
  <si>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</si>
  <si>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</si>
  <si>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</si>
  <si>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</si>
  <si>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</si>
  <si>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</si>
  <si>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</si>
  <si>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</si>
  <si>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</si>
  <si>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</si>
  <si>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</si>
  <si>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</si>
  <si>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</si>
  <si>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</si>
  <si>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</si>
  <si>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</si>
  <si>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</si>
  <si>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</si>
  <si>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</si>
  <si>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</si>
  <si>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</si>
  <si>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</si>
  <si>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</si>
  <si>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</si>
  <si>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</si>
  <si>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</si>
  <si>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</si>
  <si>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</si>
  <si>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</si>
  <si>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</si>
  <si>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</si>
  <si>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</si>
  <si>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</si>
  <si>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</si>
  <si>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</si>
  <si>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</si>
  <si>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</si>
  <si>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</si>
  <si>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</si>
  <si>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</si>
  <si>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</si>
  <si>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</si>
  <si>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</si>
  <si>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</si>
  <si>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</si>
  <si>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</si>
  <si>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</si>
  <si>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</si>
  <si>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</si>
  <si>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</si>
  <si>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</si>
  <si>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</si>
  <si>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</si>
  <si>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</si>
  <si>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</si>
  <si>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</si>
  <si>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</si>
  <si>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</si>
  <si>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</si>
  <si>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</si>
  <si>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</si>
  <si>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</si>
  <si>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</si>
  <si>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</si>
  <si>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</si>
  <si>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</si>
  <si>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</si>
  <si>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</si>
  <si>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</si>
  <si>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</si>
  <si>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</si>
  <si>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</si>
  <si>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</si>
  <si>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</si>
  <si>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</si>
  <si>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</si>
  <si>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</si>
  <si>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</si>
  <si>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</si>
  <si>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</si>
  <si>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</si>
  <si>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</si>
  <si>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</si>
  <si>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</si>
  <si>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</si>
  <si>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</si>
  <si>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</si>
  <si>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</si>
  <si>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</si>
  <si>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</si>
  <si>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</si>
  <si>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</si>
  <si>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</si>
  <si>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</si>
  <si>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</si>
  <si>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</si>
  <si>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</si>
  <si>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</si>
  <si>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</si>
  <si>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</si>
  <si>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</si>
  <si>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</si>
  <si>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</si>
  <si>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</si>
  <si>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</si>
  <si>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</si>
  <si>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</si>
  <si>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</si>
  <si>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</si>
  <si>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</si>
  <si>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</si>
  <si>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</si>
  <si>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</si>
  <si>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</si>
  <si>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</si>
  <si>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</si>
  <si>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</si>
  <si>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</si>
  <si>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</si>
  <si>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</si>
  <si>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</si>
  <si>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</si>
  <si>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</si>
  <si>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</si>
  <si>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</si>
  <si>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</si>
  <si>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</si>
  <si>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</si>
  <si>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</si>
  <si>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</si>
  <si>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</si>
  <si>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</si>
  <si>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</si>
  <si>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</si>
  <si>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</si>
  <si>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</si>
  <si>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</si>
  <si>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</si>
  <si>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</si>
  <si>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</si>
  <si>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</si>
  <si>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</si>
  <si>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</si>
  <si>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</si>
  <si>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</si>
  <si>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</si>
  <si>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</si>
  <si>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</si>
  <si>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</si>
  <si>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</si>
  <si>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</si>
  <si>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</si>
  <si>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</si>
  <si>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</si>
  <si>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</si>
  <si>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</si>
  <si>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</si>
  <si>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</si>
  <si>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</si>
  <si>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</si>
  <si>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</si>
  <si>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</si>
  <si>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</si>
  <si>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</si>
  <si>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</si>
  <si>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</si>
  <si>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</si>
  <si>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</si>
  <si>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</si>
  <si>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</si>
  <si>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</si>
  <si>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</si>
  <si>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</si>
  <si>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</si>
  <si>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</si>
  <si>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</si>
  <si>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</si>
  <si>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</si>
  <si>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</si>
  <si>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</si>
  <si>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</si>
  <si>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</si>
  <si>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</si>
  <si>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</si>
  <si>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</si>
  <si>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</si>
  <si>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</si>
  <si>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</si>
  <si>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</si>
  <si>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</si>
  <si>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</si>
  <si>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</si>
  <si>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</si>
  <si>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</si>
  <si>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</si>
  <si>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</si>
  <si>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</si>
  <si>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</si>
  <si>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</si>
  <si>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</si>
  <si>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</si>
  <si>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</si>
  <si>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</si>
  <si>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</si>
  <si>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</si>
  <si>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</si>
  <si>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</si>
  <si>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</si>
  <si>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</si>
  <si>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</si>
  <si>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</si>
  <si>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</si>
  <si>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</si>
  <si>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</si>
  <si>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</si>
  <si>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</si>
  <si>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</si>
  <si>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</si>
  <si>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</si>
  <si>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</si>
  <si>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</si>
  <si>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</si>
  <si>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</si>
  <si>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</si>
  <si>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</si>
  <si>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</si>
  <si>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</si>
  <si>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</si>
  <si>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</si>
  <si>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</si>
  <si>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</si>
  <si>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</si>
  <si>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</si>
  <si>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</si>
  <si>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</si>
  <si>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</si>
  <si>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</si>
  <si>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</si>
  <si>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</si>
  <si>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</si>
  <si>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</si>
  <si>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</si>
  <si>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</si>
  <si>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</si>
  <si>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</si>
  <si>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</si>
  <si>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</si>
  <si>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</si>
  <si>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</si>
  <si>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</si>
  <si>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</si>
  <si>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</si>
  <si>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</si>
  <si>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</si>
  <si>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</si>
  <si>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</si>
  <si>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</si>
  <si>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</si>
  <si>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</si>
  <si>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</si>
  <si>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</si>
  <si>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</si>
  <si>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</si>
  <si>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</si>
  <si>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</si>
  <si>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</si>
  <si>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</si>
  <si>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</si>
  <si>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</si>
  <si>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</si>
  <si>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</si>
  <si>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</si>
  <si>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</si>
  <si>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</si>
  <si>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</si>
  <si>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</si>
  <si>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</si>
  <si>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</si>
  <si>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</si>
  <si>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</si>
  <si>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</si>
  <si>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</si>
  <si>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</si>
  <si>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</si>
  <si>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</si>
  <si>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</si>
  <si>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</si>
  <si>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</si>
  <si>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</si>
  <si>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</si>
  <si>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</si>
  <si>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</si>
  <si>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</si>
  <si>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</si>
  <si>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</si>
  <si>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</si>
  <si>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</si>
  <si>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</si>
  <si>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</si>
  <si>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</si>
  <si>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</si>
  <si>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</si>
  <si>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</si>
  <si>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</si>
  <si>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</si>
  <si>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</si>
  <si>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</si>
  <si>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</si>
  <si>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</si>
  <si>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</si>
  <si>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</si>
  <si>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</si>
  <si>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</si>
  <si>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</si>
  <si>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</si>
  <si>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</si>
  <si>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</si>
  <si>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</si>
  <si>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</si>
  <si>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</si>
  <si>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</si>
  <si>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</si>
  <si>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</si>
  <si>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</si>
  <si>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</si>
  <si>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</si>
  <si>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</si>
  <si>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</si>
  <si>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</si>
  <si>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</si>
  <si>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</si>
  <si>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</si>
  <si>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</si>
  <si>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</si>
  <si>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</si>
  <si>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</si>
  <si>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</si>
  <si>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</si>
  <si>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</si>
  <si>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</si>
  <si>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</si>
  <si>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</si>
  <si>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</si>
  <si>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</si>
  <si>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</si>
  <si>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</si>
  <si>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</si>
  <si>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</si>
  <si>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</si>
  <si>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</si>
  <si>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</si>
  <si>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</si>
  <si>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</si>
  <si>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</si>
  <si>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</si>
  <si>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</si>
  <si>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</si>
  <si>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</si>
  <si>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</si>
  <si>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</si>
  <si>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</si>
  <si>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</si>
  <si>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</si>
  <si>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</si>
  <si>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</si>
  <si>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</si>
  <si>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</si>
  <si>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</si>
  <si>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</si>
  <si>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</si>
  <si>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</si>
  <si>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</si>
  <si>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</si>
  <si>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</si>
  <si>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</si>
  <si>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</si>
  <si>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</si>
  <si>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</si>
  <si>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</si>
  <si>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</si>
  <si>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</si>
  <si>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</si>
  <si>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</si>
  <si>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</si>
  <si>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</si>
  <si>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</si>
  <si>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</si>
  <si>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</si>
  <si>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</si>
  <si>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</si>
  <si>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</si>
  <si>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</si>
  <si>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</si>
  <si>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</si>
  <si>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</si>
  <si>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</si>
  <si>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</si>
  <si>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</si>
  <si>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</si>
  <si>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</si>
  <si>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</si>
  <si>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</si>
  <si>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</si>
  <si>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</si>
  <si>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</si>
  <si>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</si>
  <si>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</si>
  <si>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</si>
  <si>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</si>
  <si>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</si>
  <si>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</si>
  <si>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</si>
  <si>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</si>
  <si>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</si>
  <si>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</si>
  <si>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</si>
  <si>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</si>
  <si>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</si>
  <si>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</si>
  <si>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</si>
  <si>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</si>
  <si>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</si>
  <si>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</si>
  <si>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</si>
  <si>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</si>
  <si>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</si>
  <si>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</si>
  <si>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</si>
  <si>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</si>
  <si>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</si>
  <si>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</si>
  <si>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</si>
  <si>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</si>
  <si>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</si>
  <si>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</si>
  <si>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</si>
  <si>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</si>
  <si>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</si>
  <si>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</si>
  <si>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</si>
  <si>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</si>
  <si>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</si>
  <si>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</si>
  <si>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</si>
  <si>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</si>
  <si>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</si>
  <si>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</si>
  <si>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</si>
  <si>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</si>
  <si>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</si>
  <si>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</si>
  <si>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</si>
  <si>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</si>
  <si>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</si>
  <si>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</si>
  <si>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</si>
  <si>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</si>
  <si>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</si>
  <si>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</si>
  <si>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</si>
  <si>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</si>
  <si>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</si>
  <si>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</si>
  <si>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</si>
  <si>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</si>
  <si>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</si>
  <si>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</si>
  <si>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</si>
  <si>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</si>
  <si>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</si>
  <si>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</si>
  <si>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</si>
  <si>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</si>
  <si>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</si>
  <si>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</si>
  <si>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</si>
  <si>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</si>
  <si>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</si>
  <si>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</si>
  <si>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</si>
  <si>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</si>
  <si>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</si>
  <si>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</si>
  <si>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</si>
  <si>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</si>
  <si>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</si>
  <si>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</si>
  <si>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</si>
  <si>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</si>
  <si>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</si>
  <si>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</si>
  <si>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</si>
  <si>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</si>
  <si>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</si>
  <si>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</si>
  <si>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</si>
  <si>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</si>
  <si>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</si>
  <si>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</si>
  <si>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</si>
  <si>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</si>
  <si>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</si>
  <si>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</si>
  <si>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</si>
  <si>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</si>
  <si>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</si>
  <si>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</si>
  <si>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</si>
  <si>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</si>
  <si>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</si>
  <si>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</si>
  <si>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</si>
  <si>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</si>
  <si>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</si>
  <si>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</si>
  <si>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</si>
  <si>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</si>
  <si>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</si>
  <si>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</si>
  <si>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</si>
  <si>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</si>
  <si>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</si>
  <si>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</si>
  <si>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</si>
  <si>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</si>
  <si>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</si>
  <si>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</si>
  <si>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</si>
  <si>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</si>
  <si>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</si>
  <si>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</si>
  <si>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</si>
  <si>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</si>
  <si>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</si>
  <si>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</si>
  <si>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</si>
  <si>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</si>
  <si>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</si>
  <si>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</si>
  <si>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</si>
  <si>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</si>
  <si>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</si>
  <si>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</si>
  <si>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</si>
  <si>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</si>
  <si>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</si>
  <si>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</si>
  <si>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</si>
  <si>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</si>
  <si>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</si>
  <si>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</si>
  <si>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</si>
  <si>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</si>
  <si>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</si>
  <si>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</si>
  <si>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</si>
  <si>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</si>
  <si>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</si>
  <si>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</si>
  <si>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</si>
  <si>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</si>
  <si>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</si>
  <si>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</si>
  <si>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</si>
  <si>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</si>
  <si>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</si>
  <si>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</si>
  <si>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</si>
  <si>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</si>
  <si>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</si>
  <si>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</si>
  <si>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</si>
  <si>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</si>
  <si>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</si>
  <si>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</si>
  <si>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</si>
  <si>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</si>
  <si>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</si>
  <si>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</si>
  <si>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</si>
  <si>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</si>
  <si>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</si>
  <si>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</si>
  <si>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</si>
  <si>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</si>
  <si>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</si>
  <si>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</si>
  <si>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</si>
  <si>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</si>
  <si>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</si>
  <si>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</si>
  <si>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</si>
  <si>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</si>
  <si>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</si>
  <si>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</si>
  <si>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</si>
  <si>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</si>
  <si>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</si>
  <si>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</si>
  <si>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</si>
  <si>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</si>
  <si>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</si>
  <si>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</si>
  <si>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</si>
  <si>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</si>
  <si>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</si>
  <si>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</si>
  <si>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</si>
  <si>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</si>
  <si>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</si>
  <si>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</si>
  <si>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</si>
  <si>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</si>
  <si>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</si>
  <si>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</si>
  <si>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</si>
  <si>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</si>
  <si>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</si>
  <si>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</si>
  <si>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</si>
  <si>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</si>
  <si>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</si>
  <si>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</si>
  <si>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</si>
  <si>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</si>
  <si>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</si>
  <si>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</si>
  <si>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</si>
  <si>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</si>
  <si>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</si>
  <si>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</si>
  <si>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</si>
  <si>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</si>
  <si>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</si>
  <si>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</si>
  <si>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</si>
  <si>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</si>
  <si>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</si>
  <si>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</si>
  <si>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</si>
  <si>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</si>
  <si>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</si>
  <si>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</si>
  <si>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</si>
  <si>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</si>
  <si>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</si>
  <si>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</si>
  <si>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</si>
  <si>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</si>
  <si>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</si>
  <si>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</si>
  <si>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</si>
  <si>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</si>
  <si>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</si>
  <si>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</si>
  <si>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</si>
  <si>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</si>
  <si>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</si>
  <si>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</si>
  <si>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</si>
  <si>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</si>
  <si>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</si>
  <si>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</si>
  <si>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</si>
  <si>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</si>
  <si>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</si>
  <si>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</si>
  <si>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</si>
  <si>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</si>
  <si>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</si>
  <si>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</si>
  <si>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</si>
  <si>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</si>
  <si>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</si>
  <si>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</si>
  <si>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</si>
  <si>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</si>
  <si>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</si>
  <si>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</si>
  <si>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</si>
  <si>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</si>
  <si>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</si>
  <si>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</si>
  <si>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</si>
  <si>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</si>
  <si>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</si>
  <si>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</si>
  <si>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</si>
  <si>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</si>
  <si>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</si>
  <si>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</si>
  <si>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</si>
  <si>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</si>
  <si>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</si>
  <si>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</si>
  <si>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</si>
  <si>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</si>
  <si>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</si>
  <si>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</si>
  <si>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</si>
  <si>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</si>
  <si>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</si>
  <si>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</si>
  <si>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</si>
  <si>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</si>
  <si>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</si>
  <si>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</si>
  <si>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</si>
  <si>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</si>
  <si>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</si>
  <si>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</si>
  <si>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</si>
  <si>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</si>
  <si>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</si>
  <si>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</si>
  <si>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</si>
  <si>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</si>
  <si>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</si>
  <si>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</si>
  <si>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</si>
  <si>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</si>
  <si>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</si>
  <si>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</si>
  <si>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</si>
  <si>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</si>
  <si>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</si>
  <si>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</si>
  <si>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</si>
  <si>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</si>
  <si>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</si>
  <si>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</si>
  <si>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</si>
  <si>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</si>
  <si>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</si>
  <si>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</si>
  <si>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</si>
  <si>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</si>
  <si>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</si>
  <si>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</si>
  <si>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</si>
  <si>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</si>
  <si>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</si>
  <si>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</si>
  <si>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</si>
  <si>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</si>
  <si>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</si>
  <si>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</si>
  <si>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</si>
  <si>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</si>
  <si>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</si>
  <si>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</si>
  <si>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</si>
  <si>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</si>
  <si>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</si>
  <si>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</si>
  <si>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</si>
  <si>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</si>
  <si>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</si>
  <si>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</si>
  <si>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</si>
  <si>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</si>
  <si>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</si>
  <si>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</si>
  <si>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</si>
  <si>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</si>
  <si>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</si>
  <si>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</si>
  <si>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</si>
  <si>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</si>
  <si>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</si>
  <si>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</si>
  <si>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</si>
  <si>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</si>
  <si>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</si>
  <si>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</si>
  <si>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</si>
  <si>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</si>
  <si>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</si>
  <si>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</si>
  <si>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</si>
  <si>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</si>
  <si>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</si>
  <si>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</si>
  <si>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</si>
  <si>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</si>
  <si>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</si>
  <si>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</si>
  <si>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</si>
  <si>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</si>
  <si>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</si>
  <si>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</si>
  <si>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</si>
  <si>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</si>
  <si>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</si>
  <si>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</si>
  <si>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</si>
  <si>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</si>
  <si>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</si>
  <si>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</si>
  <si>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</si>
  <si>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</si>
  <si>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</si>
  <si>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</si>
  <si>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</si>
  <si>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</si>
  <si>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</si>
  <si>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</si>
  <si>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</si>
  <si>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</si>
  <si>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</si>
  <si>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</si>
  <si>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</si>
  <si>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</si>
  <si>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</si>
  <si>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</si>
  <si>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</si>
  <si>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</si>
  <si>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</si>
  <si>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</si>
  <si>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</si>
  <si>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</si>
  <si>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</si>
  <si>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</si>
  <si>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</si>
  <si>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</si>
  <si>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</si>
  <si>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</si>
  <si>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</si>
  <si>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</si>
  <si>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</si>
  <si>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</si>
  <si>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</si>
  <si>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</si>
  <si>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</si>
  <si>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</si>
  <si>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</si>
  <si>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</si>
  <si>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</si>
  <si>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</si>
  <si>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</si>
  <si>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</si>
  <si>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</si>
  <si>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</si>
  <si>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</si>
  <si>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</si>
  <si>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</si>
  <si>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</si>
  <si>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</si>
  <si>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</si>
  <si>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</si>
  <si>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</si>
  <si>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</si>
  <si>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</si>
  <si>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</si>
  <si>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</si>
  <si>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</si>
  <si>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</si>
  <si>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</si>
  <si>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</si>
  <si>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</si>
  <si>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</si>
  <si>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</si>
  <si>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</si>
  <si>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</si>
  <si>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</si>
  <si>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</si>
  <si>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</si>
  <si>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</si>
  <si>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</si>
  <si>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</si>
  <si>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</si>
  <si>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</si>
  <si>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</si>
  <si>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</si>
  <si>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</si>
  <si>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</si>
  <si>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</si>
  <si>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</si>
  <si>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</si>
  <si>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</si>
  <si>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</si>
  <si>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</si>
  <si>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</si>
  <si>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</si>
  <si>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</si>
  <si>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</si>
  <si>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</si>
  <si>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</si>
  <si>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</si>
  <si>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</si>
  <si>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</si>
  <si>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</si>
  <si>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</si>
  <si>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</si>
  <si>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</si>
  <si>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</si>
  <si>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</si>
  <si>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</si>
  <si>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</si>
  <si>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</si>
  <si>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</si>
  <si>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</si>
  <si>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</si>
  <si>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</si>
  <si>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</si>
  <si>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</si>
  <si>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</si>
  <si>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</si>
  <si>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</si>
  <si>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</si>
  <si>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</si>
  <si>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</si>
  <si>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</si>
  <si>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</si>
  <si>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</si>
  <si>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</si>
  <si>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</si>
  <si>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</si>
  <si>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</si>
  <si>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</si>
  <si>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</si>
  <si>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</si>
  <si>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</si>
  <si>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</si>
  <si>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</si>
  <si>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</si>
  <si>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</si>
  <si>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</si>
  <si>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</si>
  <si>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</si>
  <si>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</si>
  <si>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</si>
  <si>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</si>
  <si>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</si>
  <si>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</si>
  <si>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</si>
  <si>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</si>
  <si>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</si>
  <si>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</si>
  <si>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</si>
  <si>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</si>
  <si>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</si>
  <si>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</si>
  <si>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</si>
  <si>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</si>
  <si>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</si>
  <si>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</si>
  <si>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</si>
  <si>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</si>
  <si>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</si>
  <si>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</si>
  <si>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</si>
  <si>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</si>
  <si>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</si>
  <si>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</si>
  <si>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</si>
  <si>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</si>
  <si>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</si>
  <si>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</si>
  <si>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</si>
  <si>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</si>
  <si>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</si>
  <si>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</si>
  <si>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</si>
  <si>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</si>
  <si>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</si>
  <si>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</si>
  <si>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</si>
  <si>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</si>
  <si>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</si>
  <si>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</si>
  <si>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</si>
  <si>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</si>
  <si>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</si>
  <si>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</si>
  <si>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</si>
  <si>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</si>
  <si>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</si>
  <si>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</si>
  <si>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</si>
  <si>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</si>
  <si>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</si>
  <si>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</si>
  <si>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</si>
  <si>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</si>
  <si>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</si>
  <si>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</si>
  <si>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</si>
  <si>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</si>
  <si>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</si>
  <si>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</si>
  <si>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</si>
  <si>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</si>
  <si>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</si>
  <si>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</si>
  <si>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</si>
  <si>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</si>
  <si>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</si>
  <si>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</si>
  <si>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</si>
  <si>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</si>
  <si>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</si>
  <si>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</si>
  <si>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</si>
  <si>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</si>
  <si>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</si>
  <si>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</si>
  <si>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</si>
  <si>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</si>
  <si>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</si>
  <si>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</si>
  <si>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</si>
  <si>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</si>
  <si>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</si>
  <si>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</si>
  <si>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</si>
  <si>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</si>
  <si>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</si>
  <si>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</si>
  <si>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</si>
  <si>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</si>
  <si>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</si>
  <si>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</si>
  <si>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</si>
  <si>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</si>
  <si>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</si>
  <si>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</si>
  <si>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</si>
  <si>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</si>
  <si>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</si>
  <si>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</si>
  <si>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</si>
  <si>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</si>
  <si>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</si>
  <si>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</si>
  <si>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</si>
  <si>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</si>
  <si>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</si>
  <si>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</si>
  <si>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</si>
  <si>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</si>
  <si>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</si>
  <si>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</si>
  <si>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</si>
  <si>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</si>
  <si>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</si>
  <si>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</si>
  <si>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</si>
  <si>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</si>
  <si>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</si>
  <si>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</si>
  <si>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</si>
  <si>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</si>
  <si>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</si>
  <si>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</si>
  <si>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</si>
  <si>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</si>
  <si>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</si>
  <si>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</si>
  <si>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</si>
  <si>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</si>
  <si>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</si>
  <si>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</si>
  <si>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</si>
  <si>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</si>
  <si>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</si>
  <si>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</si>
  <si>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</si>
  <si>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</si>
  <si>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</si>
  <si>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</si>
  <si>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</si>
  <si>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</si>
  <si>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</si>
  <si>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</si>
  <si>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</si>
  <si>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</si>
  <si>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</si>
  <si>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</si>
  <si>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</si>
  <si>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</si>
  <si>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</si>
  <si>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</si>
  <si>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</si>
  <si>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</si>
  <si>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</si>
  <si>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</si>
  <si>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</si>
  <si>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</si>
  <si>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</si>
  <si>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</si>
  <si>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</si>
  <si>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</si>
  <si>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</si>
  <si>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</si>
  <si>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</si>
  <si>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</si>
  <si>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</si>
  <si>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</si>
  <si>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</si>
  <si>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</si>
  <si>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</si>
  <si>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</si>
  <si>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</si>
  <si>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</si>
  <si>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</si>
  <si>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</si>
  <si>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</si>
  <si>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</si>
  <si>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</si>
  <si>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</si>
  <si>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</si>
  <si>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</si>
  <si>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</si>
  <si>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</si>
  <si>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</si>
  <si>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</si>
  <si>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</si>
  <si>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</si>
  <si>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</si>
  <si>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</si>
  <si>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</si>
  <si>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</si>
  <si>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</si>
  <si>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</si>
  <si>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</si>
  <si>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</si>
  <si>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</si>
  <si>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</si>
  <si>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</si>
  <si>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</si>
  <si>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</si>
  <si>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</si>
  <si>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</si>
  <si>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</si>
  <si>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</si>
  <si>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</si>
  <si>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</si>
  <si>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</si>
  <si>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</si>
  <si>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</si>
  <si>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</si>
  <si>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</si>
  <si>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</si>
  <si>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</si>
  <si>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</si>
  <si>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</si>
  <si>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</si>
  <si>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</si>
  <si>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</si>
  <si>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</si>
  <si>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</si>
  <si>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</si>
  <si>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</si>
  <si>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</si>
  <si>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</si>
  <si>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</si>
  <si>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</si>
  <si>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</si>
  <si>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</si>
  <si>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</si>
  <si>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</si>
  <si>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</si>
  <si>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</si>
  <si>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</si>
  <si>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</si>
  <si>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</si>
  <si>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</si>
  <si>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</si>
  <si>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</si>
  <si>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</si>
  <si>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</si>
  <si>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</si>
  <si>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</si>
  <si>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</si>
  <si>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</si>
  <si>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</si>
  <si>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</si>
  <si>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</si>
  <si>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</si>
  <si>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</si>
  <si>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</si>
  <si>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</si>
  <si>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</si>
  <si>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</si>
  <si>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</si>
  <si>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</si>
  <si>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</si>
  <si>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</si>
  <si>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</si>
  <si>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</si>
  <si>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</si>
  <si>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</si>
  <si>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</si>
  <si>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</si>
  <si>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</si>
  <si>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</si>
  <si>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</si>
  <si>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</si>
  <si>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</si>
  <si>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</si>
  <si>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</si>
  <si>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</si>
  <si>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</si>
  <si>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</si>
  <si>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</si>
  <si>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</si>
  <si>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</si>
  <si>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</si>
  <si>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</si>
  <si>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</si>
  <si>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</si>
  <si>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</si>
  <si>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</si>
  <si>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</si>
  <si>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</si>
  <si>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</si>
  <si>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</si>
  <si>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</si>
  <si>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</si>
  <si>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</si>
  <si>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</si>
  <si>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</si>
  <si>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</si>
  <si>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</si>
  <si>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</si>
  <si>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</si>
  <si>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</si>
  <si>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</si>
  <si>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</si>
  <si>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</si>
  <si>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</si>
  <si>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</si>
  <si>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</si>
  <si>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</si>
  <si>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</si>
  <si>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</si>
  <si>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</si>
  <si>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</si>
  <si>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</si>
  <si>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</si>
  <si>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</si>
  <si>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</si>
  <si>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</si>
  <si>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</si>
  <si>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</si>
  <si>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</si>
  <si>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</si>
  <si>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</si>
  <si>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</si>
  <si>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</si>
  <si>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</si>
  <si>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</si>
  <si>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</si>
  <si>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</si>
  <si>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</si>
  <si>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</si>
  <si>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</si>
  <si>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</si>
  <si>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</si>
  <si>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</si>
  <si>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</si>
  <si>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</si>
  <si>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</si>
  <si>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</si>
  <si>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</si>
  <si>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</si>
  <si>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</si>
  <si>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</si>
  <si>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</si>
  <si>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</si>
  <si>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</si>
  <si>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</si>
  <si>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</si>
  <si>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</si>
  <si>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</si>
  <si>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</si>
  <si>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</si>
  <si>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</si>
  <si>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</si>
  <si>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</si>
  <si>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</si>
  <si>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</si>
  <si>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</si>
  <si>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</si>
  <si>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</si>
  <si>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</si>
  <si>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</si>
  <si>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</si>
  <si>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</si>
  <si>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</si>
  <si>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</si>
  <si>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</si>
  <si>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</si>
  <si>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</si>
  <si>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</si>
  <si>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</si>
  <si>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</si>
  <si>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</si>
  <si>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</si>
  <si>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</si>
  <si>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</si>
  <si>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</si>
  <si>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</si>
  <si>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</si>
  <si>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</si>
  <si>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</si>
  <si>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</si>
  <si>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</si>
  <si>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</si>
  <si>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</si>
  <si>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</si>
  <si>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</si>
  <si>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</si>
  <si>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</si>
  <si>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</si>
  <si>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</si>
  <si>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</si>
  <si>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</si>
  <si>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</si>
  <si>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</si>
  <si>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</si>
  <si>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</si>
  <si>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</si>
  <si>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</si>
  <si>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</si>
  <si>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</si>
  <si>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</si>
  <si>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</si>
  <si>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</si>
  <si>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</si>
  <si>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</si>
  <si>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</si>
  <si>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</si>
  <si>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</si>
  <si>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</si>
  <si>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</si>
  <si>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</si>
  <si>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</si>
  <si>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</si>
  <si>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</si>
  <si>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</si>
  <si>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</si>
  <si>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</si>
  <si>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</si>
  <si>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</si>
  <si>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</si>
  <si>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</si>
  <si>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</si>
  <si>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</si>
  <si>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</si>
  <si>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</si>
  <si>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</si>
  <si>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</si>
  <si>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</si>
  <si>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</si>
  <si>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</si>
  <si>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</si>
  <si>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</si>
  <si>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</si>
  <si>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</si>
  <si>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</si>
  <si>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</si>
  <si>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</si>
  <si>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</si>
  <si>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</si>
  <si>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</si>
  <si>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</si>
  <si>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</si>
  <si>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</si>
  <si>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</si>
  <si>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</si>
  <si>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</si>
  <si>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</si>
  <si>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</si>
  <si>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</si>
  <si>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</si>
  <si>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</si>
  <si>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</si>
  <si>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</si>
  <si>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</si>
  <si>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</si>
  <si>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</si>
  <si>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</si>
  <si>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</si>
  <si>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</si>
  <si>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</si>
  <si>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</si>
  <si>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</si>
  <si>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</si>
  <si>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</si>
  <si>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</si>
  <si>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</si>
  <si>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</si>
  <si>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</si>
  <si>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</si>
  <si>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</si>
  <si>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</si>
  <si>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</si>
  <si>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</si>
  <si>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</si>
  <si>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</si>
  <si>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</si>
  <si>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</si>
  <si>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</si>
  <si>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</si>
  <si>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</si>
  <si>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</si>
  <si>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</si>
  <si>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</si>
  <si>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</si>
  <si>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</si>
  <si>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</si>
  <si>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</si>
  <si>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</si>
  <si>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</si>
  <si>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</si>
  <si>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</si>
  <si>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</si>
  <si>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</si>
  <si>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</si>
  <si>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</si>
  <si>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</si>
  <si>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</si>
  <si>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</si>
  <si>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</si>
  <si>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</si>
  <si>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</si>
  <si>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</si>
  <si>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</si>
  <si>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</si>
  <si>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</si>
  <si>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</si>
  <si>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</si>
  <si>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</si>
  <si>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</si>
  <si>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</si>
  <si>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</si>
  <si>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</si>
  <si>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</si>
  <si>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</si>
  <si>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</si>
  <si>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</si>
  <si>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</si>
  <si>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</si>
  <si>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</si>
  <si>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</si>
  <si>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</si>
  <si>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</si>
  <si>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</si>
  <si>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</si>
  <si>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</si>
  <si>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</si>
  <si>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</si>
  <si>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</si>
  <si>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</si>
  <si>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</si>
  <si>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</si>
  <si>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</si>
  <si>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</si>
  <si>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</si>
  <si>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</si>
  <si>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</si>
  <si>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</si>
  <si>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</si>
  <si>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</si>
  <si>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</si>
  <si>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</si>
  <si>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</si>
  <si>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</si>
  <si>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</si>
  <si>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</si>
  <si>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</si>
  <si>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</si>
  <si>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</si>
  <si>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</si>
  <si>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</si>
  <si>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</si>
  <si>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</si>
  <si>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</si>
  <si>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</si>
  <si>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</si>
  <si>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</si>
  <si>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</si>
  <si>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</si>
  <si>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</si>
  <si>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</si>
  <si>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</si>
  <si>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</si>
  <si>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</si>
  <si>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</si>
  <si>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</si>
  <si>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</si>
  <si>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</si>
  <si>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</si>
  <si>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</si>
  <si>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</si>
  <si>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</si>
  <si>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</si>
  <si>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</si>
  <si>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</si>
  <si>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</si>
  <si>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</si>
  <si>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</si>
  <si>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</si>
  <si>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</si>
  <si>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</si>
  <si>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</si>
  <si>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</si>
  <si>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</si>
  <si>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</si>
  <si>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</si>
  <si>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</si>
  <si>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</si>
  <si>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</si>
  <si>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</si>
  <si>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</si>
  <si>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</si>
  <si>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</si>
  <si>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</si>
  <si>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</si>
  <si>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</si>
  <si>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</si>
  <si>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</si>
  <si>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</si>
  <si>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</si>
  <si>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</si>
  <si>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</si>
  <si>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</si>
  <si>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</si>
  <si>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</si>
  <si>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</si>
  <si>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</si>
  <si>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</si>
  <si>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</si>
  <si>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</si>
  <si>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</si>
  <si>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</si>
  <si>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</si>
  <si>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</si>
  <si>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</si>
  <si>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</si>
  <si>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</si>
  <si>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</si>
  <si>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</si>
  <si>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</si>
  <si>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</si>
  <si>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</si>
  <si>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</si>
  <si>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</si>
  <si>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</si>
  <si>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</si>
  <si>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</si>
  <si>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</si>
  <si>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</si>
  <si>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</si>
  <si>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</si>
  <si>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</si>
  <si>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</si>
  <si>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</si>
  <si>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</si>
  <si>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</si>
  <si>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</si>
  <si>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</si>
  <si>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</si>
  <si>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</si>
  <si>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</si>
  <si>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</si>
  <si>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</si>
  <si>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</si>
  <si>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</si>
  <si>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</si>
  <si>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</si>
  <si>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</si>
  <si>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</si>
  <si>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</si>
  <si>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</si>
  <si>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</si>
  <si>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</si>
  <si>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</si>
  <si>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</si>
  <si>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</si>
  <si>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</si>
  <si>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</si>
  <si>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</si>
  <si>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</si>
  <si>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</si>
  <si>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</si>
  <si>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</si>
  <si>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</si>
  <si>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</si>
  <si>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</si>
  <si>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</si>
  <si>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</si>
  <si>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</si>
  <si>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</si>
  <si>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</si>
  <si>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</si>
  <si>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</si>
  <si>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</si>
  <si>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</si>
  <si>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</si>
  <si>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</si>
  <si>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</si>
  <si>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</si>
  <si>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</si>
  <si>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</si>
  <si>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</si>
  <si>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</si>
  <si>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</si>
  <si>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</si>
  <si>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</si>
  <si>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</si>
  <si>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</si>
  <si>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</si>
  <si>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</si>
  <si>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</si>
  <si>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</si>
  <si>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</si>
  <si>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</si>
  <si>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</si>
  <si>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</si>
  <si>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</si>
  <si>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</si>
  <si>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</si>
  <si>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</si>
  <si>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</si>
  <si>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</si>
  <si>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</si>
  <si>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</si>
  <si>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</si>
  <si>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</si>
  <si>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</si>
  <si>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</si>
  <si>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</si>
  <si>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</si>
  <si>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</si>
  <si>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</si>
  <si>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</si>
  <si>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</si>
  <si>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</si>
  <si>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</si>
  <si>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</si>
  <si>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</si>
  <si>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</si>
  <si>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</si>
  <si>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</si>
  <si>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</si>
  <si>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</si>
  <si>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</si>
  <si>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</si>
  <si>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</si>
  <si>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</si>
  <si>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</si>
  <si>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</si>
  <si>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</si>
  <si>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</si>
  <si>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</si>
  <si>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</si>
  <si>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</si>
  <si>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</si>
  <si>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</si>
  <si>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</si>
  <si>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</si>
  <si>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</si>
  <si>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</si>
  <si>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</si>
  <si>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</si>
  <si>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</si>
  <si>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</si>
  <si>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</si>
  <si>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</si>
  <si>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</si>
  <si>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</si>
  <si>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</si>
  <si>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</si>
  <si>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</si>
  <si>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</si>
  <si>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</si>
  <si>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</si>
  <si>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</si>
  <si>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</si>
  <si>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</si>
  <si>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</si>
  <si>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</si>
  <si>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</si>
  <si>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</si>
  <si>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</si>
  <si>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</si>
  <si>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</si>
  <si>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</si>
  <si>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</si>
  <si>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</si>
  <si>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</si>
  <si>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</si>
  <si>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</si>
  <si>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</si>
  <si>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</si>
  <si>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</si>
  <si>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</si>
  <si>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</si>
  <si>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</si>
  <si>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</si>
  <si>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</si>
  <si>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</si>
  <si>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</si>
  <si>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</si>
  <si>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</si>
  <si>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</si>
  <si>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</si>
  <si>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</si>
  <si>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</si>
  <si>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</si>
  <si>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</si>
  <si>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</si>
  <si>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</si>
  <si>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</si>
  <si>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</si>
  <si>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</si>
  <si>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</si>
  <si>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</si>
  <si>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</si>
  <si>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</si>
  <si>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</si>
  <si>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</si>
  <si>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</si>
  <si>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</si>
  <si>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</si>
  <si>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</si>
  <si>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</si>
  <si>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</si>
  <si>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</si>
  <si>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</si>
  <si>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</si>
  <si>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</si>
  <si>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</si>
  <si>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</si>
  <si>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</si>
  <si>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</si>
  <si>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</si>
  <si>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</si>
  <si>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</si>
  <si>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</si>
  <si>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</si>
  <si>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</si>
  <si>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</si>
  <si>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</si>
  <si>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</si>
  <si>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</si>
  <si>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</si>
  <si>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</si>
  <si>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</si>
  <si>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</si>
  <si>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</si>
  <si>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</si>
  <si>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</si>
  <si>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</si>
  <si>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</si>
  <si>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</si>
  <si>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</si>
  <si>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</si>
  <si>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</si>
  <si>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</si>
  <si>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</si>
  <si>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</si>
  <si>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</si>
  <si>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</si>
  <si>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</si>
  <si>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</si>
  <si>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</si>
  <si>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</si>
  <si>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</si>
  <si>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</si>
  <si>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</si>
  <si>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</si>
  <si>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</si>
  <si>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</si>
  <si>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</si>
  <si>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</si>
  <si>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</si>
  <si>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</si>
  <si>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</si>
  <si>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</si>
  <si>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</si>
  <si>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</si>
  <si>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</si>
  <si>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</si>
  <si>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</si>
  <si>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</si>
  <si>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</si>
  <si>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</si>
  <si>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</si>
  <si>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</si>
  <si>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</si>
  <si>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</si>
  <si>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</si>
  <si>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</si>
  <si>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</si>
  <si>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</si>
  <si>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</si>
  <si>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</si>
  <si>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</si>
  <si>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</si>
  <si>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</si>
  <si>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</si>
  <si>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</si>
  <si>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</si>
  <si>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</si>
  <si>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</si>
  <si>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</si>
  <si>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</si>
  <si>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</si>
  <si>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</si>
  <si>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</si>
  <si>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</si>
  <si>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</si>
  <si>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</si>
  <si>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</si>
  <si>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</si>
  <si>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</si>
  <si>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</si>
  <si>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</si>
  <si>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</si>
  <si>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</si>
  <si>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</si>
  <si>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</si>
  <si>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</si>
  <si>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</si>
  <si>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</si>
  <si>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</si>
  <si>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</si>
  <si>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</si>
  <si>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</si>
  <si>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</si>
  <si>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</si>
  <si>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</si>
  <si>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</si>
  <si>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</si>
  <si>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</si>
  <si>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</si>
  <si>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</si>
  <si>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</si>
  <si>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</si>
  <si>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</si>
  <si>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</si>
  <si>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</si>
  <si>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</si>
  <si>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</si>
  <si>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</si>
  <si>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</si>
  <si>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</si>
  <si>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</si>
  <si>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</si>
  <si>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</si>
  <si>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</si>
  <si>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</si>
  <si>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</si>
  <si>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</si>
  <si>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</si>
  <si>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</si>
  <si>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</si>
  <si>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</si>
  <si>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</si>
  <si>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</si>
  <si>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</si>
  <si>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</si>
  <si>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</si>
  <si>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</si>
  <si>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</si>
  <si>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</si>
  <si>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</si>
  <si>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</si>
  <si>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</si>
  <si>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</si>
  <si>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</si>
  <si>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</si>
  <si>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</si>
  <si>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</si>
  <si>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</si>
  <si>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</si>
  <si>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</si>
  <si>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</si>
  <si>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</si>
  <si>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</si>
  <si>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</si>
  <si>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</si>
  <si>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</si>
  <si>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</si>
  <si>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</si>
  <si>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</si>
  <si>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</si>
  <si>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</si>
  <si>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</si>
  <si>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</si>
  <si>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</si>
  <si>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</si>
  <si>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</si>
  <si>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</si>
  <si>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</si>
  <si>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</si>
  <si>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</si>
  <si>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</si>
  <si>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</si>
  <si>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</si>
  <si>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</si>
  <si>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</si>
  <si>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</si>
  <si>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</si>
  <si>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</si>
  <si>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</si>
  <si>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</si>
  <si>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</si>
  <si>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</si>
  <si>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</si>
  <si>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</si>
  <si>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</si>
  <si>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</si>
  <si>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</si>
  <si>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</si>
  <si>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</si>
  <si>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</si>
  <si>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</si>
  <si>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</si>
  <si>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</si>
  <si>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</si>
  <si>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</si>
  <si>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</si>
  <si>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</si>
  <si>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</si>
  <si>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</si>
  <si>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</si>
  <si>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</si>
  <si>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</si>
  <si>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</si>
  <si>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</si>
  <si>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</si>
  <si>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</si>
  <si>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</si>
  <si>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</si>
  <si>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</si>
  <si>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</si>
  <si>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</si>
  <si>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</si>
  <si>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</si>
  <si>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</si>
  <si>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</si>
  <si>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</si>
  <si>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</si>
  <si>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</si>
  <si>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</si>
  <si>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</si>
  <si>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</si>
  <si>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</si>
  <si>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</si>
  <si>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</si>
  <si>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</si>
  <si>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</si>
  <si>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</si>
  <si>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</si>
  <si>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</si>
  <si>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</si>
  <si>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</si>
  <si>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</si>
  <si>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</si>
  <si>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</si>
  <si>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</si>
  <si>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</si>
  <si>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</si>
  <si>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</si>
  <si>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</si>
  <si>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</si>
  <si>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</si>
  <si>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</si>
  <si>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</si>
  <si>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</si>
  <si>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</si>
  <si>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</si>
  <si>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</si>
  <si>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</si>
  <si>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</si>
  <si>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</si>
  <si>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</si>
  <si>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</si>
  <si>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</si>
  <si>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</si>
  <si>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</si>
  <si>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</si>
  <si>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</si>
  <si>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</si>
  <si>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</si>
  <si>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</si>
  <si>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</si>
  <si>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</si>
  <si>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</si>
  <si>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</si>
  <si>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</si>
  <si>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</si>
  <si>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</si>
  <si>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</si>
  <si>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</si>
  <si>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</si>
  <si>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</si>
  <si>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</si>
  <si>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</si>
  <si>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</si>
  <si>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</si>
  <si>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</si>
  <si>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</si>
  <si>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</si>
  <si>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</si>
  <si>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</si>
  <si>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</si>
  <si>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</si>
  <si>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</si>
  <si>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</si>
  <si>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</si>
  <si>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</si>
  <si>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</si>
  <si>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</si>
  <si>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</si>
  <si>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</si>
  <si>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</si>
  <si>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</si>
  <si>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</si>
  <si>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</si>
  <si>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</si>
  <si>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</si>
  <si>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</si>
  <si>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</si>
  <si>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</si>
  <si>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</si>
  <si>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</si>
  <si>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</si>
  <si>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</si>
  <si>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</si>
  <si>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</si>
  <si>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</si>
  <si>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</si>
  <si>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</si>
  <si>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</si>
  <si>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</si>
  <si>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</si>
  <si>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</si>
  <si>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</si>
  <si>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</si>
  <si>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</si>
  <si>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</si>
  <si>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</si>
  <si>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</si>
  <si>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</si>
  <si>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</si>
  <si>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</si>
  <si>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</si>
  <si>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</si>
  <si>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</si>
  <si>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</si>
  <si>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</si>
  <si>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</si>
  <si>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</si>
  <si>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</si>
  <si>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</si>
  <si>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</si>
  <si>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</si>
  <si>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</si>
  <si>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</si>
  <si>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</si>
  <si>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</si>
  <si>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</si>
  <si>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</si>
  <si>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</si>
  <si>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</si>
  <si>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</si>
  <si>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</si>
  <si>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</si>
  <si>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</si>
  <si>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</si>
  <si>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</si>
  <si>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</si>
  <si>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</si>
  <si>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</si>
  <si>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</si>
  <si>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</si>
  <si>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</si>
  <si>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</si>
  <si>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</si>
  <si>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</si>
  <si>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</si>
  <si>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</si>
  <si>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</si>
  <si>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</si>
  <si>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</si>
  <si>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</si>
  <si>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</si>
  <si>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</si>
  <si>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</si>
  <si>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</si>
  <si>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</si>
  <si>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</si>
  <si>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</si>
  <si>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</si>
  <si>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</si>
  <si>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</si>
  <si>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</si>
  <si>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</si>
  <si>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</si>
  <si>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</si>
  <si>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</si>
  <si>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</si>
  <si>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</si>
  <si>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</si>
  <si>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</si>
  <si>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</si>
  <si>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</si>
  <si>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</si>
  <si>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</si>
  <si>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</si>
  <si>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</si>
  <si>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</si>
  <si>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</si>
  <si>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</si>
  <si>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</si>
  <si>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</si>
  <si>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</si>
  <si>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</si>
  <si>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</si>
  <si>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</si>
  <si>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</si>
  <si>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</si>
  <si>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</si>
  <si>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</si>
  <si>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</si>
  <si>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</si>
  <si>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</si>
  <si>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</si>
  <si>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</si>
  <si>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</si>
  <si>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</si>
  <si>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</si>
  <si>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</si>
  <si>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</si>
  <si>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</si>
  <si>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</si>
  <si>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</si>
  <si>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</si>
  <si>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</si>
  <si>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</si>
  <si>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</si>
  <si>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</si>
  <si>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</si>
  <si>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</si>
  <si>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</si>
  <si>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</si>
  <si>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</si>
  <si>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</si>
  <si>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</si>
  <si>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</si>
  <si>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</si>
  <si>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</si>
  <si>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</si>
  <si>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</si>
  <si>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</si>
  <si>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</si>
  <si>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</si>
  <si>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</si>
  <si>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</si>
  <si>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</si>
  <si>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</si>
  <si>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</si>
  <si>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</si>
  <si>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</si>
  <si>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</si>
  <si>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</si>
  <si>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</si>
  <si>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</si>
  <si>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</si>
  <si>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</si>
  <si>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</si>
  <si>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</si>
  <si>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</si>
  <si>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</si>
  <si>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</si>
  <si>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</si>
  <si>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</si>
  <si>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</si>
  <si>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</si>
  <si>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</si>
  <si>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</si>
  <si>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</si>
  <si>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</si>
  <si>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</si>
  <si>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</si>
  <si>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</si>
  <si>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</si>
  <si>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</si>
  <si>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</si>
  <si>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</si>
  <si>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</si>
  <si>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</si>
  <si>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</si>
  <si>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</si>
  <si>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</si>
  <si>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</si>
  <si>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</si>
  <si>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</si>
  <si>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</si>
  <si>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</si>
  <si>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</si>
  <si>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</si>
  <si>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</si>
  <si>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</si>
  <si>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</si>
  <si>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</si>
  <si>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</si>
  <si>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</si>
  <si>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</si>
  <si>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</si>
  <si>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</si>
  <si>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</si>
  <si>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</si>
  <si>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</si>
  <si>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</si>
  <si>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</si>
  <si>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</si>
  <si>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</si>
  <si>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</si>
  <si>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</si>
  <si>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</si>
  <si>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</si>
  <si>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</si>
  <si>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</si>
  <si>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</si>
  <si>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</si>
  <si>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</si>
  <si>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</si>
  <si>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</si>
  <si>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</si>
  <si>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</si>
  <si>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</si>
  <si>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</si>
  <si>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</si>
  <si>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</si>
  <si>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</si>
  <si>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</si>
  <si>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</si>
  <si>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</si>
  <si>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</si>
  <si>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</si>
  <si>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</si>
  <si>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</si>
  <si>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</si>
  <si>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</si>
  <si>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</si>
  <si>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</si>
  <si>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</si>
  <si>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</si>
  <si>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</si>
  <si>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</si>
  <si>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</si>
  <si>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</si>
  <si>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</si>
  <si>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</si>
  <si>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</si>
  <si>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</si>
  <si>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</si>
  <si>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</si>
  <si>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</si>
  <si>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</si>
  <si>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</si>
  <si>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</si>
  <si>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</si>
  <si>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</si>
  <si>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</si>
  <si>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</si>
  <si>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</si>
  <si>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</si>
  <si>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</si>
  <si>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</si>
  <si>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</si>
  <si>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</si>
  <si>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</si>
  <si>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</si>
  <si>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</si>
  <si>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</si>
  <si>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</si>
  <si>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</si>
  <si>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</si>
  <si>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</si>
  <si>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</si>
  <si>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</si>
  <si>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</si>
  <si>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</si>
  <si>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</si>
  <si>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</si>
  <si>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</si>
  <si>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</si>
  <si>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</si>
  <si>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</si>
  <si>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</si>
  <si>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</si>
  <si>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</si>
  <si>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</si>
  <si>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</si>
  <si>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</si>
  <si>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</si>
  <si>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</si>
  <si>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</si>
  <si>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</si>
  <si>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</si>
  <si>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</si>
  <si>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</si>
  <si>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</si>
  <si>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</si>
  <si>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</si>
  <si>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</si>
  <si>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</si>
  <si>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</si>
  <si>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</si>
  <si>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</si>
  <si>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</si>
  <si>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</si>
  <si>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</si>
  <si>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</si>
  <si>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</si>
  <si>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</si>
  <si>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</si>
  <si>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</si>
  <si>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</si>
  <si>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</si>
  <si>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</si>
  <si>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</si>
  <si>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</si>
  <si>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</si>
  <si>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</si>
  <si>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</si>
  <si>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</si>
  <si>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</si>
  <si>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</si>
  <si>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</si>
  <si>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</si>
  <si>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</si>
  <si>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</si>
  <si>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</si>
  <si>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</si>
  <si>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</si>
  <si>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</si>
  <si>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</si>
  <si>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</si>
  <si>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</si>
  <si>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</si>
  <si>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</si>
  <si>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</si>
  <si>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</si>
  <si>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</si>
  <si>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</si>
  <si>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</si>
  <si>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</si>
  <si>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</si>
  <si>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</si>
  <si>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</si>
  <si>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</si>
  <si>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</si>
  <si>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</si>
  <si>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</si>
  <si>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</si>
  <si>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</si>
  <si>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</si>
  <si>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</si>
  <si>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</si>
  <si>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</si>
  <si>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</si>
  <si>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</si>
  <si>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</si>
  <si>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</si>
  <si>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</si>
  <si>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</si>
  <si>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</si>
  <si>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</si>
  <si>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</si>
  <si>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</si>
  <si>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</si>
  <si>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</si>
  <si>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</si>
  <si>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</si>
  <si>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</si>
  <si>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</si>
  <si>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</si>
  <si>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</si>
  <si>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</si>
  <si>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</si>
  <si>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</si>
  <si>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</si>
  <si>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</si>
  <si>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</si>
  <si>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</si>
  <si>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</si>
  <si>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</si>
  <si>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</si>
  <si>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</si>
  <si>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</si>
  <si>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</si>
  <si>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</si>
  <si>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</si>
  <si>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</si>
  <si>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</si>
  <si>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</si>
  <si>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</si>
  <si>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</si>
  <si>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</si>
  <si>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</si>
  <si>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</si>
  <si>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</si>
  <si>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</si>
  <si>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</si>
  <si>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</si>
  <si>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</si>
  <si>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</si>
  <si>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</si>
  <si>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</si>
  <si>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</si>
  <si>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</si>
  <si>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</si>
  <si>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</si>
  <si>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</si>
  <si>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</si>
  <si>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</si>
  <si>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</si>
  <si>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</si>
  <si>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</si>
  <si>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</si>
  <si>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</si>
  <si>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</si>
  <si>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</si>
  <si>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</si>
  <si>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</si>
  <si>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</si>
  <si>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</si>
  <si>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</si>
  <si>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</si>
  <si>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</si>
  <si>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</si>
  <si>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</si>
  <si>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</si>
  <si>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</si>
  <si>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</si>
  <si>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</si>
  <si>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</si>
  <si>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</si>
  <si>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</si>
  <si>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</si>
  <si>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</si>
  <si>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</si>
  <si>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</si>
  <si>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</si>
  <si>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</si>
  <si>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</si>
  <si>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</si>
  <si>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</si>
  <si>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</si>
  <si>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</si>
  <si>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</si>
  <si>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</si>
  <si>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</si>
  <si>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</si>
  <si>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</si>
  <si>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</si>
  <si>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</si>
  <si>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</si>
  <si>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</si>
  <si>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</si>
  <si>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</si>
  <si>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</si>
  <si>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</si>
  <si>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</si>
  <si>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</si>
  <si>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</si>
  <si>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</si>
  <si>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</si>
  <si>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</si>
  <si>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</si>
  <si>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</si>
  <si>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</si>
  <si>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</si>
  <si>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</si>
  <si>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</si>
  <si>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</si>
  <si>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</si>
  <si>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</si>
  <si>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</si>
  <si>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</si>
  <si>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</si>
  <si>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</si>
  <si>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</si>
  <si>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</si>
  <si>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</si>
  <si>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</si>
  <si>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</si>
  <si>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</si>
  <si>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</si>
  <si>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</si>
  <si>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</si>
  <si>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</si>
  <si>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</si>
  <si>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</si>
  <si>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</si>
  <si>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</si>
  <si>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</si>
  <si>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</si>
  <si>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</si>
  <si>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</si>
  <si>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</si>
  <si>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</si>
  <si>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</si>
  <si>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</si>
  <si>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</si>
  <si>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</si>
  <si>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</si>
  <si>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</si>
  <si>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</si>
  <si>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</si>
  <si>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</si>
  <si>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</si>
  <si>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</si>
  <si>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</si>
  <si>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</si>
  <si>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</si>
  <si>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</si>
  <si>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</si>
  <si>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</si>
  <si>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</si>
  <si>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</si>
  <si>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</si>
  <si>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</si>
  <si>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</si>
  <si>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</si>
  <si>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</si>
  <si>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</si>
  <si>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</si>
  <si>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</si>
  <si>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</si>
  <si>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</si>
  <si>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</si>
  <si>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</si>
  <si>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</si>
  <si>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</si>
  <si>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</si>
  <si>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</si>
  <si>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</si>
  <si>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</si>
  <si>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</si>
  <si>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</si>
  <si>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</si>
  <si>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</si>
  <si>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</si>
  <si>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</si>
  <si>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</si>
  <si>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</si>
  <si>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</si>
  <si>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</si>
  <si>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</si>
  <si>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</si>
  <si>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</si>
  <si>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</si>
  <si>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</si>
  <si>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</si>
  <si>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</si>
  <si>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</si>
  <si>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</si>
  <si>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</si>
  <si>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</si>
  <si>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</si>
  <si>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</si>
  <si>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</si>
  <si>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</si>
  <si>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</si>
  <si>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</si>
  <si>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</si>
  <si>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</si>
  <si>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</si>
  <si>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</si>
  <si>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</si>
  <si>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</si>
  <si>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</si>
  <si>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</si>
  <si>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</si>
  <si>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</si>
  <si>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</si>
  <si>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</si>
  <si>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</si>
  <si>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</si>
  <si>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</si>
  <si>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</si>
  <si>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</si>
  <si>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</si>
  <si>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</si>
  <si>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</si>
  <si>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</si>
  <si>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</si>
  <si>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</si>
  <si>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</si>
  <si>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</si>
  <si>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</si>
  <si>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</si>
  <si>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</si>
  <si>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</si>
  <si>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</si>
  <si>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</si>
  <si>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</si>
  <si>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</si>
  <si>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</si>
  <si>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</si>
  <si>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</si>
  <si>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</si>
  <si>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</si>
  <si>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</si>
  <si>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</si>
  <si>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</si>
  <si>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</si>
  <si>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</si>
  <si>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</si>
  <si>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</si>
  <si>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</si>
  <si>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</si>
  <si>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</si>
  <si>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</si>
  <si>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</si>
  <si>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</si>
  <si>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</si>
  <si>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</si>
  <si>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</si>
  <si>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</si>
  <si>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</si>
  <si>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</si>
  <si>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</si>
  <si>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</si>
  <si>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</si>
  <si>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</si>
  <si>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</si>
  <si>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</si>
  <si>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</si>
  <si>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</si>
  <si>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</si>
  <si>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</si>
  <si>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</si>
  <si>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</si>
  <si>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</si>
  <si>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</si>
  <si>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</si>
  <si>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</si>
  <si>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</si>
  <si>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</si>
  <si>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</si>
  <si>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</si>
  <si>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</si>
  <si>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</si>
  <si>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</si>
  <si>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</si>
  <si>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</si>
  <si>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</si>
  <si>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</si>
  <si>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</si>
  <si>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</si>
  <si>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</si>
  <si>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</si>
  <si>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</si>
  <si>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</si>
  <si>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</si>
  <si>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</si>
  <si>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</si>
  <si>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</si>
  <si>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</si>
  <si>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</si>
  <si>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</si>
  <si>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</si>
  <si>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</si>
  <si>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</si>
  <si>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</si>
  <si>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</si>
  <si>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</si>
  <si>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</si>
  <si>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</si>
  <si>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</si>
  <si>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</si>
  <si>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</si>
  <si>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</si>
  <si>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</si>
  <si>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</si>
  <si>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</si>
  <si>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</si>
  <si>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</si>
  <si>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</si>
  <si>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</si>
  <si>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</si>
  <si>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</si>
  <si>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</si>
  <si>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</si>
  <si>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</si>
  <si>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</si>
  <si>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</si>
  <si>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</si>
  <si>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</si>
  <si>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</si>
  <si>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</si>
  <si>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</si>
  <si>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</si>
  <si>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</si>
  <si>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</si>
  <si>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</si>
  <si>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</si>
  <si>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</si>
  <si>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</si>
  <si>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</si>
  <si>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</si>
  <si>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</si>
  <si>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</si>
  <si>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</si>
  <si>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</si>
  <si>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</si>
  <si>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</si>
  <si>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</si>
  <si>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</si>
  <si>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</si>
  <si>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</si>
  <si>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</si>
  <si>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</si>
  <si>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</si>
  <si>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</si>
  <si>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</si>
  <si>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</si>
  <si>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</si>
  <si>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</si>
  <si>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</si>
  <si>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</si>
  <si>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</si>
  <si>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</si>
  <si>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</si>
  <si>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</si>
  <si>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</si>
  <si>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</si>
  <si>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</si>
  <si>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</si>
  <si>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</si>
  <si>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</si>
  <si>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</si>
  <si>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</si>
  <si>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</si>
  <si>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</si>
  <si>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</si>
  <si>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</si>
  <si>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</si>
  <si>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</si>
  <si>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</si>
  <si>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</si>
  <si>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</si>
  <si>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</si>
  <si>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</si>
  <si>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</si>
  <si>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</si>
  <si>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</si>
  <si>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</si>
  <si>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</si>
  <si>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</si>
  <si>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</si>
  <si>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</si>
  <si>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</si>
  <si>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</si>
  <si>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</si>
  <si>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</si>
  <si>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</si>
  <si>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</si>
  <si>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</si>
  <si>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</si>
  <si>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</si>
  <si>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</si>
  <si>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</si>
  <si>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</si>
  <si>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</si>
  <si>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</si>
  <si>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</si>
  <si>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</si>
  <si>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</si>
  <si>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</si>
  <si>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</si>
  <si>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</si>
  <si>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</si>
  <si>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</si>
  <si>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</si>
  <si>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</si>
  <si>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</si>
  <si>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</si>
  <si>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</si>
  <si>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</si>
  <si>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</si>
  <si>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</si>
  <si>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</si>
  <si>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</si>
  <si>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</si>
  <si>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</si>
  <si>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</si>
  <si>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</si>
  <si>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</si>
  <si>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</si>
  <si>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</si>
  <si>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</si>
  <si>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</si>
  <si>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</si>
  <si>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</si>
  <si>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</si>
  <si>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</si>
  <si>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</si>
  <si>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</si>
  <si>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</si>
  <si>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</si>
  <si>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</si>
  <si>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</si>
  <si>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</si>
  <si>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</si>
  <si>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</si>
  <si>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</si>
  <si>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</si>
  <si>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</si>
  <si>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</si>
  <si>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</si>
  <si>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</si>
  <si>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</si>
  <si>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</si>
  <si>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</si>
  <si>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</si>
  <si>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</si>
  <si>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</si>
  <si>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</si>
  <si>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</si>
  <si>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</si>
  <si>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</si>
  <si>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</si>
  <si>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</si>
  <si>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</si>
  <si>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</si>
  <si>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</si>
  <si>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</si>
  <si>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</si>
  <si>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</si>
  <si>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</si>
  <si>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</si>
  <si>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</si>
  <si>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</si>
  <si>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</si>
  <si>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</si>
  <si>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</si>
  <si>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</si>
  <si>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</si>
  <si>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</si>
  <si>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</si>
  <si>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</si>
  <si>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</si>
  <si>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</si>
  <si>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</si>
  <si>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</si>
  <si>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</si>
  <si>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</si>
  <si>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</si>
  <si>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</si>
  <si>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</si>
  <si>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</si>
  <si>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</si>
  <si>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</si>
  <si>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</si>
  <si>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</si>
  <si>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</si>
  <si>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</si>
  <si>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</si>
  <si>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</si>
  <si>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</si>
  <si>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</si>
  <si>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</si>
  <si>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</si>
  <si>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</si>
  <si>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</si>
  <si>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</si>
  <si>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</si>
  <si>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</si>
  <si>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</si>
  <si>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</si>
  <si>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</si>
  <si>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</si>
  <si>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</si>
  <si>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</si>
  <si>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</si>
  <si>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</si>
  <si>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</si>
  <si>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</si>
  <si>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</si>
  <si>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</si>
  <si>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</si>
  <si>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</si>
  <si>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</si>
  <si>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</si>
  <si>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</si>
  <si>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</si>
  <si>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</si>
  <si>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</si>
  <si>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</si>
  <si>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</si>
  <si>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</si>
  <si>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</si>
  <si>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</si>
  <si>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</si>
  <si>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</si>
  <si>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</si>
  <si>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</si>
  <si>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</si>
  <si>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</si>
  <si>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</si>
  <si>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</si>
  <si>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</si>
  <si>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</si>
  <si>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</si>
  <si>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</si>
  <si>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</si>
  <si>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</si>
  <si>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</si>
  <si>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</si>
  <si>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</si>
  <si>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</si>
  <si>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</si>
  <si>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</si>
  <si>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</si>
  <si>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</si>
  <si>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</si>
  <si>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</si>
  <si>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</si>
  <si>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</si>
  <si>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</si>
  <si>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</si>
  <si>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</si>
  <si>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</si>
  <si>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</si>
  <si>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</si>
  <si>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</si>
  <si>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</si>
  <si>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</si>
  <si>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</si>
  <si>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</si>
  <si>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</si>
  <si>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</si>
  <si>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</si>
  <si>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</si>
  <si>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</si>
  <si>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</si>
  <si>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</si>
  <si>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</si>
  <si>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</si>
  <si>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</si>
  <si>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</si>
  <si>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</si>
  <si>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</si>
  <si>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</si>
  <si>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</si>
  <si>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</si>
  <si>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</si>
  <si>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</si>
  <si>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</si>
  <si>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</si>
  <si>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</si>
  <si>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</si>
  <si>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</si>
  <si>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</si>
  <si>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</si>
  <si>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</si>
  <si>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</si>
  <si>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</si>
  <si>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</si>
  <si>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</si>
  <si>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</si>
  <si>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</si>
  <si>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</si>
  <si>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</si>
  <si>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</si>
  <si>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</si>
  <si>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</si>
  <si>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</si>
  <si>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</si>
  <si>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</si>
  <si>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</si>
  <si>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</si>
  <si>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</si>
  <si>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</si>
  <si>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</si>
  <si>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</si>
  <si>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</si>
  <si>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</si>
  <si>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</si>
  <si>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</si>
  <si>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</si>
  <si>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</si>
  <si>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</si>
  <si>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</si>
  <si>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</si>
  <si>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</si>
  <si>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</si>
  <si>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</si>
  <si>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</si>
  <si>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</si>
  <si>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</si>
  <si>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</si>
  <si>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</si>
  <si>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</si>
  <si>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</si>
  <si>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</si>
  <si>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</si>
  <si>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</si>
  <si>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</si>
  <si>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</si>
  <si>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</si>
  <si>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</si>
  <si>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</si>
  <si>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</si>
  <si>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</si>
  <si>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</si>
  <si>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</si>
  <si>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</si>
  <si>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</si>
  <si>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</si>
  <si>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</si>
  <si>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</si>
  <si>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</si>
  <si>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</si>
  <si>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</si>
  <si>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</si>
  <si>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</si>
  <si>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</si>
  <si>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</si>
  <si>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</si>
  <si>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</si>
  <si>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</si>
  <si>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</si>
  <si>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</si>
  <si>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</si>
  <si>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</si>
  <si>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</si>
  <si>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</si>
  <si>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</si>
  <si>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</si>
  <si>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</si>
  <si>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</si>
  <si>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</si>
  <si>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</si>
  <si>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</si>
  <si>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</si>
  <si>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</si>
  <si>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</si>
  <si>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</si>
  <si>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</si>
  <si>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</si>
  <si>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</si>
  <si>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</si>
  <si>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</si>
  <si>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</si>
  <si>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</si>
  <si>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</si>
  <si>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</si>
  <si>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</si>
  <si>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</si>
  <si>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</si>
  <si>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</si>
  <si>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</si>
  <si>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</si>
  <si>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</si>
  <si>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</si>
  <si>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</si>
  <si>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</si>
  <si>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</si>
  <si>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</si>
  <si>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</si>
  <si>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</si>
  <si>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</si>
  <si>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</si>
  <si>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</si>
  <si>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</si>
  <si>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</si>
  <si>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</si>
  <si>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</si>
  <si>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</si>
  <si>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</si>
  <si>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</si>
  <si>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</si>
  <si>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</si>
  <si>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</si>
  <si>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</si>
  <si>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</si>
  <si>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</si>
  <si>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</si>
  <si>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</si>
  <si>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</si>
  <si>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</si>
  <si>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</si>
  <si>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</si>
  <si>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</si>
  <si>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</si>
  <si>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</si>
  <si>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</si>
  <si>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</si>
  <si>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</si>
  <si>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</si>
  <si>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</si>
  <si>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</si>
  <si>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</si>
  <si>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</si>
  <si>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</si>
  <si>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</si>
  <si>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</si>
  <si>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</si>
  <si>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</si>
  <si>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</si>
  <si>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</si>
  <si>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</si>
  <si>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</si>
  <si>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</si>
  <si>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</si>
  <si>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</si>
  <si>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</si>
  <si>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</si>
  <si>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</si>
  <si>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</si>
  <si>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</si>
  <si>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</si>
  <si>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</si>
  <si>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</si>
  <si>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</si>
  <si>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</si>
  <si>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</si>
  <si>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</si>
  <si>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</si>
  <si>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</si>
  <si>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</si>
  <si>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</si>
  <si>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</si>
  <si>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</si>
  <si>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</si>
  <si>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</si>
  <si>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</si>
  <si>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</si>
  <si>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</si>
  <si>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</si>
  <si>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</si>
  <si>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</si>
  <si>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</si>
  <si>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</si>
  <si>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</si>
  <si>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</si>
  <si>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</si>
  <si>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</si>
  <si>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</si>
  <si>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</si>
  <si>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</si>
  <si>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</si>
  <si>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</si>
  <si>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</si>
  <si>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</si>
  <si>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</si>
  <si>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</si>
  <si>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</si>
  <si>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</si>
  <si>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</si>
  <si>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</si>
  <si>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</si>
  <si>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</si>
  <si>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</si>
  <si>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</si>
  <si>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</si>
  <si>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</si>
  <si>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</si>
  <si>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</si>
  <si>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</si>
  <si>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</si>
  <si>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</si>
  <si>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</si>
  <si>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</si>
  <si>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</si>
  <si>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</si>
  <si>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</si>
  <si>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</si>
  <si>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</si>
  <si>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</si>
  <si>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</si>
  <si>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</si>
  <si>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</si>
  <si>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</si>
  <si>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</si>
  <si>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</si>
  <si>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</si>
  <si>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</si>
  <si>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</si>
  <si>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</si>
  <si>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</si>
  <si>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</si>
  <si>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</si>
  <si>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</si>
  <si>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</si>
  <si>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</si>
  <si>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</si>
  <si>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</si>
  <si>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</si>
  <si>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</si>
  <si>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</si>
  <si>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</si>
  <si>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</si>
  <si>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</si>
  <si>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</si>
  <si>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</si>
  <si>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</si>
  <si>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</si>
  <si>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</si>
  <si>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</si>
  <si>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</si>
  <si>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</si>
  <si>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</si>
  <si>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</si>
  <si>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</si>
  <si>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</si>
  <si>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</si>
  <si>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</si>
  <si>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</si>
  <si>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</si>
  <si>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</si>
  <si>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</si>
  <si>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</si>
  <si>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</si>
  <si>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</si>
  <si>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</si>
  <si>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</si>
  <si>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</si>
  <si>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</si>
  <si>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</si>
  <si>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</si>
  <si>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</si>
  <si>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</si>
  <si>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</si>
  <si>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</si>
  <si>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</si>
  <si>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</si>
  <si>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</si>
  <si>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</si>
  <si>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</si>
  <si>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</si>
  <si>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</si>
  <si>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</si>
  <si>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</si>
  <si>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</si>
  <si>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</si>
  <si>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</si>
  <si>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</si>
  <si>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</si>
  <si>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</si>
  <si>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</si>
  <si>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</si>
  <si>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</si>
  <si>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</si>
  <si>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</si>
  <si>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</si>
  <si>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</si>
  <si>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</si>
  <si>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</si>
  <si>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</si>
  <si>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</si>
  <si>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</si>
  <si>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</si>
  <si>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</si>
  <si>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</si>
  <si>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</si>
  <si>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</si>
  <si>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</si>
  <si>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</si>
  <si>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</si>
  <si>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</si>
  <si>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</si>
  <si>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</si>
  <si>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</si>
  <si>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</si>
  <si>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</si>
  <si>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</si>
  <si>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</si>
  <si>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</si>
  <si>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</si>
  <si>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</si>
  <si>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</si>
  <si>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</si>
  <si>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</si>
  <si>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</si>
  <si>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</si>
  <si>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</si>
  <si>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</si>
  <si>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</si>
  <si>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</si>
  <si>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</si>
  <si>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</si>
  <si>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</si>
  <si>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</si>
  <si>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</si>
  <si>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</si>
  <si>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</si>
  <si>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</si>
  <si>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</si>
  <si>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</si>
  <si>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</si>
  <si>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</si>
  <si>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</si>
  <si>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</si>
  <si>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</si>
  <si>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</si>
  <si>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</si>
  <si>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</si>
  <si>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</si>
  <si>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</si>
  <si>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</si>
  <si>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</si>
  <si>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</si>
  <si>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</si>
  <si>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</si>
  <si>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</si>
  <si>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</si>
  <si>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</si>
  <si>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</si>
  <si>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</si>
  <si>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</si>
  <si>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</si>
  <si>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</si>
  <si>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</si>
  <si>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</si>
  <si>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</si>
  <si>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</si>
  <si>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</si>
  <si>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</si>
  <si>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</si>
  <si>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</si>
  <si>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</si>
  <si>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</si>
  <si>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</si>
  <si>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</si>
  <si>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</si>
  <si>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</si>
  <si>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</si>
  <si>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</si>
  <si>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</si>
  <si>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</si>
  <si>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</si>
  <si>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</si>
  <si>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</si>
  <si>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</si>
  <si>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</si>
  <si>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</si>
  <si>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</si>
  <si>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</si>
  <si>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</si>
  <si>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</si>
  <si>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</si>
  <si>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</si>
  <si>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</si>
  <si>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</si>
  <si>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</si>
  <si>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</si>
  <si>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</si>
  <si>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</si>
  <si>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</si>
  <si>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</si>
  <si>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</si>
  <si>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</si>
  <si>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</si>
  <si>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</si>
  <si>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</si>
  <si>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</si>
  <si>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</si>
  <si>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</si>
  <si>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</si>
  <si>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</si>
  <si>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</si>
  <si>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</si>
  <si>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</si>
  <si>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</si>
  <si>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</si>
  <si>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</si>
  <si>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</si>
  <si>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</si>
  <si>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</si>
  <si>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</si>
  <si>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</si>
  <si>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</si>
  <si>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</si>
  <si>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</si>
  <si>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</si>
  <si>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</si>
  <si>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</si>
  <si>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</si>
  <si>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</si>
  <si>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</si>
  <si>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</si>
  <si>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</si>
  <si>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</si>
  <si>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</si>
  <si>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</si>
  <si>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</si>
  <si>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</si>
  <si>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</si>
  <si>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</si>
  <si>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</si>
  <si>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</si>
  <si>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</si>
  <si>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</si>
  <si>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</si>
  <si>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</si>
  <si>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</si>
  <si>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</si>
  <si>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</si>
  <si>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</si>
  <si>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</si>
  <si>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</si>
  <si>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</si>
  <si>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</si>
  <si>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</si>
  <si>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</si>
  <si>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</si>
  <si>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</si>
  <si>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</si>
  <si>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</si>
  <si>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</si>
  <si>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</si>
  <si>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</si>
  <si>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</si>
  <si>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</si>
  <si>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</si>
  <si>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</si>
  <si>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</si>
  <si>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</si>
  <si>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</si>
  <si>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</si>
  <si>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</si>
  <si>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</si>
  <si>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</si>
  <si>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</si>
  <si>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</si>
  <si>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</si>
  <si>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</si>
  <si>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</si>
  <si>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</si>
  <si>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</si>
  <si>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</si>
  <si>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</si>
  <si>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</si>
  <si>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</si>
  <si>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</si>
  <si>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</si>
  <si>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</si>
  <si>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</si>
  <si>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</si>
  <si>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</si>
  <si>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</si>
  <si>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</si>
  <si>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</si>
  <si>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</si>
  <si>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</si>
  <si>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</si>
  <si>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</si>
  <si>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</si>
  <si>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</si>
  <si>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</si>
  <si>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</si>
  <si>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</si>
  <si>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</si>
  <si>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</si>
  <si>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</si>
  <si>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</si>
  <si>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</si>
  <si>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</si>
  <si>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</si>
  <si>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</si>
  <si>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</si>
  <si>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</si>
  <si>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</si>
  <si>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</si>
  <si>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</si>
  <si>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</si>
  <si>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</si>
  <si>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</si>
  <si>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</si>
  <si>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</si>
  <si>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</si>
  <si>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</si>
  <si>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</si>
  <si>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</si>
  <si>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</si>
  <si>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</si>
  <si>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</si>
  <si>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</si>
  <si>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</si>
  <si>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</si>
  <si>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</si>
  <si>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</si>
  <si>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</si>
  <si>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</si>
  <si>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</si>
  <si>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</si>
  <si>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</si>
  <si>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</si>
  <si>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</si>
  <si>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</si>
  <si>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</si>
  <si>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</si>
  <si>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</si>
  <si>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</si>
  <si>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</si>
  <si>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</si>
  <si>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</si>
  <si>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</si>
  <si>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</si>
  <si>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</si>
  <si>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</si>
  <si>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</si>
  <si>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</si>
  <si>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</si>
  <si>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</si>
  <si>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</si>
  <si>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</si>
  <si>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</si>
  <si>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</si>
  <si>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</si>
  <si>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</si>
  <si>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</si>
  <si>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</si>
  <si>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</si>
  <si>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</si>
  <si>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</si>
  <si>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</si>
  <si>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</si>
  <si>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</si>
  <si>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</si>
  <si>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</si>
  <si>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</si>
  <si>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</si>
  <si>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</si>
  <si>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</si>
  <si>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</si>
  <si>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</si>
  <si>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</si>
  <si>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</si>
  <si>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</si>
  <si>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</si>
  <si>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</si>
  <si>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</si>
  <si>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</si>
  <si>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</si>
  <si>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</si>
  <si>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</si>
  <si>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</si>
  <si>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</si>
  <si>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</si>
  <si>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</si>
  <si>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</si>
  <si>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</si>
  <si>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</si>
  <si>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</si>
  <si>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</si>
  <si>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</si>
  <si>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</si>
  <si>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</si>
  <si>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</si>
  <si>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</si>
  <si>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</si>
  <si>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</si>
  <si>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</si>
  <si>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</si>
  <si>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</si>
  <si>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</si>
  <si>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</si>
  <si>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</si>
  <si>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</si>
  <si>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</si>
  <si>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</si>
  <si>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</si>
  <si>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</si>
  <si>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</si>
  <si>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</si>
  <si>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</si>
  <si>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</si>
  <si>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</si>
  <si>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</si>
  <si>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</si>
  <si>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</si>
  <si>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</si>
  <si>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</si>
  <si>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</si>
  <si>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</si>
  <si>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</si>
  <si>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</si>
  <si>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</si>
  <si>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</si>
  <si>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</si>
  <si>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</si>
  <si>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</si>
  <si>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</si>
  <si>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</si>
  <si>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</si>
  <si>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</si>
  <si>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</si>
  <si>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</si>
  <si>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</si>
  <si>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</si>
  <si>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</si>
  <si>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</si>
  <si>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</si>
  <si>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</si>
  <si>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</si>
  <si>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</si>
  <si>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</si>
  <si>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</si>
  <si>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</si>
  <si>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</si>
  <si>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</si>
  <si>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</si>
  <si>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</si>
  <si>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</si>
  <si>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</si>
  <si>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</si>
  <si>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</si>
  <si>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</si>
  <si>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</si>
  <si>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</si>
  <si>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</si>
  <si>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</si>
  <si>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</si>
  <si>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</si>
  <si>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</si>
  <si>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</si>
  <si>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</si>
  <si>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</si>
  <si>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</si>
  <si>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</si>
  <si>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</si>
  <si>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</si>
  <si>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</si>
  <si>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</si>
  <si>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</si>
  <si>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</si>
  <si>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</si>
  <si>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</si>
  <si>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</si>
  <si>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</si>
  <si>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</si>
  <si>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</si>
  <si>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</si>
  <si>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</si>
  <si>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</si>
  <si>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</si>
  <si>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</si>
  <si>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</si>
  <si>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</si>
  <si>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</si>
  <si>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</si>
  <si>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</si>
  <si>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</si>
  <si>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</si>
  <si>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</si>
  <si>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</si>
  <si>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</si>
  <si>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</si>
  <si>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</si>
  <si>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</si>
  <si>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</si>
  <si>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</si>
  <si>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</si>
  <si>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</si>
  <si>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</si>
  <si>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</si>
  <si>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</si>
  <si>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</si>
  <si>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</si>
  <si>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</si>
  <si>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</si>
  <si>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</si>
  <si>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</si>
  <si>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</si>
  <si>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</si>
  <si>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</si>
  <si>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</si>
  <si>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</si>
  <si>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</si>
  <si>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</si>
  <si>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</si>
  <si>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</si>
  <si>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</si>
  <si>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</si>
  <si>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</si>
  <si>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</si>
  <si>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</si>
  <si>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</si>
  <si>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</si>
  <si>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</si>
  <si>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</si>
  <si>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</si>
  <si>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</si>
  <si>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</si>
  <si>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</si>
  <si>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</si>
  <si>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</si>
  <si>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</si>
  <si>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</si>
  <si>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</si>
  <si>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</si>
  <si>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</si>
  <si>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</si>
  <si>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</si>
  <si>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</si>
  <si>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</si>
  <si>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</si>
  <si>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</si>
  <si>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</si>
  <si>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</si>
  <si>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</si>
  <si>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</si>
  <si>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</si>
  <si>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</si>
  <si>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</si>
  <si>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</si>
  <si>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</si>
  <si>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</si>
  <si>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</si>
  <si>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</si>
  <si>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</si>
  <si>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</si>
  <si>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</si>
  <si>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</si>
  <si>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</si>
  <si>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</si>
  <si>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</si>
  <si>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</si>
  <si>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</si>
  <si>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</si>
  <si>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</si>
  <si>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</si>
  <si>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</si>
  <si>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</si>
  <si>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</si>
  <si>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</si>
  <si>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</si>
  <si>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</si>
  <si>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</si>
  <si>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</si>
  <si>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</si>
  <si>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</si>
  <si>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</si>
  <si>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</si>
  <si>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</si>
  <si>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</si>
  <si>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</si>
  <si>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</si>
  <si>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</si>
  <si>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</si>
  <si>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</si>
  <si>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</si>
  <si>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</si>
  <si>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</si>
  <si>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</si>
  <si>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</si>
  <si>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</si>
  <si>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</si>
  <si>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</si>
  <si>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</si>
  <si>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</si>
  <si>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</si>
  <si>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</si>
  <si>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</si>
  <si>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</si>
  <si>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</si>
  <si>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</si>
  <si>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</si>
  <si>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</si>
  <si>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</si>
  <si>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</si>
  <si>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</si>
  <si>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</si>
  <si>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</si>
  <si>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</si>
  <si>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</si>
  <si>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</si>
  <si>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</si>
  <si>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</si>
  <si>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</si>
  <si>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</si>
  <si>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</si>
  <si>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</si>
  <si>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</si>
  <si>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</si>
  <si>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</si>
  <si>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</si>
  <si>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</si>
  <si>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</si>
  <si>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</si>
  <si>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</si>
  <si>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</si>
  <si>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</si>
  <si>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</si>
  <si>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</si>
  <si>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</si>
  <si>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</si>
  <si>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</si>
  <si>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</si>
  <si>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</si>
  <si>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</si>
  <si>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</si>
  <si>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</si>
  <si>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</si>
  <si>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</si>
  <si>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</si>
  <si>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</si>
  <si>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</si>
  <si>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</si>
  <si>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</si>
  <si>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</si>
  <si>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</si>
  <si>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</si>
  <si>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</si>
  <si>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</si>
  <si>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</si>
  <si>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</si>
  <si>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</si>
  <si>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</si>
  <si>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</si>
  <si>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</si>
  <si>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</si>
  <si>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</si>
  <si>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</si>
  <si>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</si>
  <si>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</si>
  <si>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</si>
  <si>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</si>
  <si>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</si>
  <si>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</si>
  <si>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</si>
  <si>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</si>
  <si>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</si>
  <si>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</si>
  <si>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</si>
  <si>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</si>
  <si>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</si>
  <si>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</si>
  <si>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</si>
  <si>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</si>
  <si>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</si>
  <si>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</si>
  <si>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</si>
  <si>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</si>
  <si>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</si>
  <si>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</si>
  <si>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</si>
  <si>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</si>
  <si>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</si>
  <si>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</si>
  <si>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</si>
  <si>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</si>
  <si>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</si>
  <si>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</si>
  <si>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</si>
  <si>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</si>
  <si>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</si>
  <si>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</si>
  <si>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</si>
  <si>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</si>
  <si>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</si>
  <si>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</si>
  <si>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</si>
  <si>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</si>
  <si>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</si>
  <si>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</si>
  <si>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</si>
  <si>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</si>
  <si>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</si>
  <si>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</si>
  <si>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</si>
  <si>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</si>
  <si>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</si>
  <si>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</si>
  <si>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</si>
  <si>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</si>
  <si>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</si>
  <si>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</si>
  <si>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</si>
  <si>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</si>
  <si>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</si>
  <si>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</si>
  <si>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</si>
  <si>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</si>
  <si>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</si>
  <si>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</si>
  <si>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</si>
  <si>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</si>
  <si>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</si>
  <si>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</si>
  <si>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</si>
  <si>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</si>
  <si>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</si>
  <si>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</si>
  <si>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</si>
  <si>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</si>
  <si>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</si>
  <si>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</si>
  <si>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</si>
  <si>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</si>
  <si>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</si>
  <si>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</si>
  <si>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</si>
  <si>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</si>
  <si>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</si>
  <si>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</si>
  <si>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</si>
  <si>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</si>
  <si>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</si>
  <si>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</si>
  <si>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</si>
  <si>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</si>
  <si>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</si>
  <si>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</si>
  <si>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</si>
  <si>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</si>
  <si>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</si>
  <si>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</si>
  <si>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</si>
  <si>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</si>
  <si>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</si>
  <si>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</si>
  <si>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</si>
  <si>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</si>
  <si>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</si>
  <si>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</si>
  <si>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</si>
  <si>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</si>
  <si>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</si>
  <si>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</si>
  <si>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</si>
  <si>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</si>
  <si>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</si>
  <si>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</si>
  <si>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</si>
  <si>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</si>
  <si>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</si>
  <si>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</si>
  <si>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</si>
  <si>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</si>
  <si>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</si>
  <si>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</si>
  <si>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</si>
  <si>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</si>
  <si>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</si>
  <si>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</si>
  <si>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</si>
  <si>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</si>
  <si>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</si>
  <si>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</si>
  <si>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</si>
  <si>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</si>
  <si>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</si>
  <si>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</si>
  <si>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</si>
  <si>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</si>
  <si>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</si>
  <si>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</si>
  <si>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</si>
  <si>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</si>
  <si>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</si>
  <si>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</si>
  <si>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</si>
  <si>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</si>
  <si>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</si>
  <si>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</si>
  <si>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</si>
  <si>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</si>
  <si>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</si>
  <si>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</si>
  <si>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</si>
  <si>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</si>
  <si>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</si>
  <si>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</si>
  <si>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</si>
  <si>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</si>
  <si>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</si>
  <si>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</si>
  <si>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</si>
  <si>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</si>
  <si>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</si>
  <si>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</si>
  <si>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</si>
  <si>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</si>
  <si>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</si>
  <si>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</si>
  <si>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</si>
  <si>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</si>
  <si>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</si>
  <si>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</si>
  <si>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</si>
  <si>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</si>
  <si>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</si>
  <si>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</si>
  <si>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</si>
  <si>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</si>
  <si>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</si>
  <si>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</si>
  <si>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</si>
  <si>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</si>
  <si>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</si>
  <si>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</si>
  <si>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</si>
  <si>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</si>
  <si>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</si>
  <si>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</si>
  <si>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</si>
  <si>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</si>
  <si>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</si>
  <si>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</si>
  <si>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</si>
  <si>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</si>
  <si>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</si>
  <si>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</si>
  <si>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</si>
  <si>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</si>
  <si>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</si>
  <si>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</si>
  <si>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</si>
  <si>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</si>
  <si>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</si>
  <si>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</si>
  <si>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</si>
  <si>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</si>
  <si>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</si>
  <si>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</si>
  <si>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</si>
  <si>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</si>
  <si>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</si>
  <si>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</si>
  <si>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</si>
  <si>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</si>
  <si>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</si>
  <si>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</si>
  <si>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</si>
  <si>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</si>
  <si>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</si>
  <si>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</si>
  <si>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</si>
  <si>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</si>
  <si>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</si>
  <si>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</si>
  <si>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</si>
  <si>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</si>
  <si>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</si>
  <si>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</si>
  <si>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</si>
  <si>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</si>
  <si>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</si>
  <si>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</si>
  <si>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</si>
  <si>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</si>
  <si>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</si>
  <si>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</si>
  <si>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</si>
  <si>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</si>
  <si>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</si>
  <si>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</si>
  <si>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</si>
  <si>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</si>
  <si>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</si>
  <si>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</si>
  <si>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</si>
  <si>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</si>
  <si>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</si>
  <si>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</si>
  <si>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</si>
  <si>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</si>
  <si>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</si>
  <si>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</si>
  <si>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</si>
  <si>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</si>
  <si>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</si>
  <si>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</si>
  <si>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</si>
  <si>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</si>
  <si>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</si>
  <si>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</si>
  <si>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</si>
  <si>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</si>
  <si>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</si>
  <si>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</si>
  <si>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</si>
  <si>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</si>
  <si>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</si>
  <si>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</si>
  <si>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</si>
  <si>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</si>
  <si>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</si>
  <si>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</si>
  <si>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</si>
  <si>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</si>
  <si>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</si>
  <si>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</si>
  <si>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</si>
  <si>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</si>
  <si>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</si>
  <si>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</si>
  <si>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</si>
  <si>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</si>
  <si>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</si>
  <si>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</si>
  <si>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</si>
  <si>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</si>
  <si>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</si>
  <si>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</si>
  <si>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</si>
  <si>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</si>
  <si>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</si>
  <si>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</si>
  <si>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</si>
  <si>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</si>
  <si>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</si>
  <si>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</si>
  <si>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</si>
  <si>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</si>
  <si>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</si>
  <si>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</si>
  <si>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</si>
  <si>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</si>
  <si>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</si>
  <si>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</si>
  <si>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</si>
  <si>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</si>
  <si>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</si>
  <si>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</si>
  <si>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</si>
  <si>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</si>
  <si>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</si>
  <si>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</si>
  <si>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</si>
  <si>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</si>
  <si>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</si>
  <si>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</si>
  <si>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</si>
  <si>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</si>
  <si>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</si>
  <si>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</si>
  <si>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</si>
  <si>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</si>
  <si>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</si>
  <si>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</si>
  <si>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</si>
  <si>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</si>
  <si>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</si>
  <si>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</si>
  <si>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</si>
  <si>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</si>
  <si>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</si>
  <si>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</si>
  <si>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</si>
  <si>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</si>
  <si>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</si>
  <si>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</si>
  <si>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</si>
  <si>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</si>
  <si>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</si>
  <si>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</si>
  <si>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</si>
  <si>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</si>
  <si>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</si>
  <si>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</si>
  <si>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</si>
  <si>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</si>
  <si>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</si>
  <si>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</si>
  <si>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</si>
  <si>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</si>
  <si>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</si>
  <si>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</si>
  <si>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</si>
  <si>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</si>
  <si>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</si>
  <si>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</si>
  <si>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</si>
  <si>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</si>
  <si>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</si>
  <si>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</si>
  <si>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</si>
  <si>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</si>
  <si>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</si>
  <si>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</si>
  <si>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</si>
  <si>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</si>
  <si>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</si>
  <si>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</si>
  <si>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</si>
  <si>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</si>
  <si>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</si>
  <si>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</si>
  <si>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</si>
  <si>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</si>
  <si>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</si>
  <si>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</si>
  <si>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</si>
  <si>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</si>
  <si>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</si>
  <si>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</si>
  <si>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</si>
  <si>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</si>
  <si>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</si>
  <si>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</si>
  <si>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</si>
  <si>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</si>
  <si>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</si>
  <si>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</si>
  <si>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</si>
  <si>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</si>
  <si>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</si>
  <si>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</si>
  <si>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</si>
  <si>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</si>
  <si>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</si>
  <si>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</si>
  <si>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</si>
  <si>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</si>
  <si>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</si>
  <si>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</si>
  <si>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</si>
  <si>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</si>
  <si>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</si>
  <si>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</si>
  <si>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</si>
  <si>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</si>
  <si>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</si>
  <si>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</si>
  <si>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</si>
  <si>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</si>
  <si>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</si>
  <si>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</si>
  <si>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</si>
  <si>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</si>
  <si>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</si>
  <si>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</si>
  <si>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</si>
  <si>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</si>
  <si>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</si>
  <si>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</si>
  <si>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</si>
  <si>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</si>
  <si>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</si>
  <si>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</si>
  <si>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</si>
  <si>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</si>
  <si>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</si>
  <si>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</si>
  <si>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</si>
  <si>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</si>
  <si>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</si>
  <si>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</si>
  <si>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</si>
  <si>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</si>
  <si>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</si>
  <si>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</si>
  <si>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</si>
  <si>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</si>
  <si>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</si>
  <si>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</si>
  <si>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</si>
  <si>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</si>
  <si>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</si>
  <si>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</si>
  <si>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</si>
  <si>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</si>
  <si>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</si>
  <si>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</si>
  <si>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</si>
  <si>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</si>
  <si>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</si>
  <si>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</si>
  <si>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</si>
  <si>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</si>
  <si>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</si>
  <si>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</si>
  <si>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</si>
  <si>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</si>
  <si>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</si>
  <si>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</si>
  <si>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</si>
  <si>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</si>
  <si>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</si>
  <si>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</si>
  <si>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</si>
  <si>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</si>
  <si>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</si>
  <si>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</si>
  <si>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</si>
  <si>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</si>
  <si>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</si>
  <si>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</si>
  <si>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</si>
  <si>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</si>
  <si>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</si>
  <si>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</si>
  <si>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</si>
  <si>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</si>
  <si>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</si>
  <si>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</si>
  <si>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</si>
  <si>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</si>
  <si>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</si>
  <si>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</si>
  <si>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</si>
  <si>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</si>
  <si>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</si>
  <si>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</si>
  <si>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</si>
  <si>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</si>
  <si>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</si>
  <si>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</si>
  <si>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</si>
  <si>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</si>
  <si>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</si>
  <si>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</si>
  <si>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</si>
  <si>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</si>
  <si>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</si>
  <si>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</si>
  <si>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</si>
  <si>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</si>
  <si>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</si>
  <si>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</si>
  <si>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</si>
  <si>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</si>
  <si>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</si>
  <si>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</si>
  <si>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</si>
  <si>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</si>
  <si>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</si>
  <si>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</si>
  <si>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</si>
  <si>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</si>
  <si>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</si>
  <si>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</si>
  <si>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</si>
  <si>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</si>
  <si>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</si>
  <si>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</si>
  <si>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</si>
  <si>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</si>
  <si>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</si>
  <si>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</si>
  <si>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</si>
  <si>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</si>
  <si>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</si>
  <si>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</si>
  <si>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</si>
  <si>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</si>
  <si>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</si>
  <si>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</si>
  <si>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</si>
  <si>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</si>
  <si>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</si>
  <si>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</si>
  <si>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</si>
  <si>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</si>
  <si>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</si>
  <si>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</si>
  <si>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</si>
  <si>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</si>
  <si>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</si>
  <si>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</si>
  <si>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</si>
  <si>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</si>
  <si>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</si>
  <si>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</si>
  <si>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</si>
  <si>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</si>
  <si>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</si>
  <si>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</si>
  <si>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</si>
  <si>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</si>
  <si>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</si>
  <si>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</si>
  <si>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</si>
  <si>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</si>
  <si>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</si>
  <si>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</si>
  <si>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</si>
  <si>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</si>
  <si>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</si>
  <si>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</si>
  <si>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</si>
  <si>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</si>
  <si>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</si>
  <si>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</si>
  <si>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</si>
  <si>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</si>
  <si>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</si>
  <si>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</si>
  <si>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</si>
  <si>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</si>
  <si>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</si>
  <si>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</si>
  <si>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</si>
  <si>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</si>
  <si>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</si>
  <si>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</si>
  <si>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</si>
  <si>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</si>
  <si>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</si>
  <si>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</si>
  <si>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</si>
  <si>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</si>
  <si>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</si>
  <si>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</si>
  <si>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</si>
  <si>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</si>
  <si>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</si>
  <si>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</si>
  <si>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</si>
  <si>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</si>
  <si>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</si>
  <si>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</si>
  <si>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</si>
  <si>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</si>
  <si>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</si>
  <si>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</si>
  <si>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</si>
  <si>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</si>
  <si>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</si>
  <si>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</si>
  <si>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</si>
  <si>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</si>
  <si>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</si>
  <si>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</si>
  <si>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</si>
  <si>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</si>
  <si>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</si>
  <si>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</si>
  <si>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</si>
  <si>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</si>
  <si>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</si>
  <si>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</si>
  <si>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</si>
  <si>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</si>
  <si>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</si>
  <si>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</si>
  <si>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</si>
  <si>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</si>
  <si>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</si>
  <si>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</si>
  <si>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</si>
  <si>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</si>
  <si>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</si>
  <si>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</si>
  <si>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</si>
  <si>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</si>
  <si>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</si>
  <si>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</si>
  <si>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</si>
  <si>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</si>
  <si>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</si>
  <si>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</si>
  <si>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</si>
  <si>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</si>
  <si>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</si>
  <si>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</si>
  <si>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</si>
  <si>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</si>
  <si>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</si>
  <si>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</si>
  <si>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</si>
  <si>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</si>
  <si>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</si>
  <si>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</si>
  <si>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</si>
  <si>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</si>
  <si>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</si>
  <si>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</si>
  <si>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</si>
  <si>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</si>
  <si>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</si>
  <si>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</si>
  <si>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</si>
  <si>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</si>
  <si>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</si>
  <si>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</si>
  <si>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</si>
  <si>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</si>
  <si>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</si>
  <si>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</si>
  <si>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</si>
  <si>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</si>
  <si>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</si>
  <si>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</si>
  <si>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</si>
  <si>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</si>
  <si>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</si>
  <si>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</si>
  <si>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</si>
  <si>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</si>
  <si>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</si>
  <si>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</si>
  <si>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</si>
  <si>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</si>
  <si>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</si>
  <si>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</si>
  <si>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</si>
  <si>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</si>
  <si>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</si>
  <si>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</si>
  <si>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</si>
  <si>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</si>
  <si>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</si>
  <si>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</si>
  <si>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</si>
  <si>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</si>
  <si>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</si>
  <si>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</si>
  <si>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</si>
  <si>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</si>
  <si>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</si>
  <si>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</si>
  <si>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</si>
  <si>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</si>
  <si>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</si>
  <si>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</si>
  <si>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</si>
  <si>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</si>
  <si>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</si>
  <si>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</si>
  <si>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</si>
  <si>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</si>
  <si>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</si>
  <si>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</si>
  <si>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</si>
  <si>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</si>
  <si>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</si>
  <si>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</si>
  <si>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</si>
  <si>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</si>
  <si>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</si>
  <si>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</si>
  <si>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</si>
  <si>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</si>
  <si>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</si>
  <si>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</si>
  <si>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</si>
  <si>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</si>
  <si>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</si>
  <si>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</si>
  <si>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</si>
  <si>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</si>
  <si>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</si>
  <si>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</si>
  <si>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</si>
  <si>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</si>
  <si>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</si>
  <si>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</si>
  <si>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</si>
  <si>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</si>
  <si>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</si>
  <si>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</si>
  <si>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</si>
  <si>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</si>
  <si>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</si>
  <si>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</si>
  <si>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</si>
  <si>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</si>
  <si>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</si>
  <si>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</si>
  <si>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</si>
  <si>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</si>
  <si>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</si>
  <si>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</si>
  <si>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</si>
  <si>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</si>
  <si>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</si>
  <si>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</si>
  <si>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</si>
  <si>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</si>
  <si>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</si>
  <si>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</si>
  <si>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</si>
  <si>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</si>
  <si>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</si>
  <si>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</si>
  <si>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</si>
  <si>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</si>
  <si>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</si>
  <si>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</si>
  <si>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</si>
  <si>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</si>
  <si>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</si>
  <si>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</si>
  <si>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</si>
  <si>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</si>
  <si>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</si>
  <si>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</si>
  <si>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</si>
  <si>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</si>
  <si>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</si>
  <si>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</si>
  <si>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</si>
  <si>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</si>
  <si>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</si>
  <si>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</si>
  <si>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</si>
  <si>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</si>
  <si>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</si>
  <si>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</si>
  <si>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</si>
  <si>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</si>
  <si>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</si>
  <si>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</si>
  <si>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</si>
  <si>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</si>
  <si>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</si>
  <si>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</si>
  <si>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</si>
  <si>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</si>
  <si>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</si>
  <si>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</si>
  <si>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</si>
  <si>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</si>
  <si>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</si>
  <si>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</si>
  <si>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</si>
  <si>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</si>
  <si>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</si>
  <si>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</si>
  <si>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</si>
  <si>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</si>
  <si>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</si>
  <si>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</si>
  <si>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</si>
  <si>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</si>
  <si>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</si>
  <si>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</si>
  <si>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</si>
  <si>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</si>
  <si>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</si>
  <si>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</si>
  <si>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</si>
  <si>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</si>
  <si>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</si>
  <si>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</si>
  <si>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</si>
  <si>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</si>
  <si>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</si>
  <si>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</si>
  <si>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</si>
  <si>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</si>
  <si>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</si>
  <si>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</si>
  <si>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</si>
  <si>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</si>
  <si>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</si>
  <si>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</si>
  <si>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</si>
  <si>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</si>
  <si>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</si>
  <si>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</si>
  <si>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</si>
  <si>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</si>
  <si>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</si>
  <si>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</si>
  <si>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</si>
  <si>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</si>
  <si>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</si>
  <si>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</si>
  <si>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</si>
  <si>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</si>
  <si>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</si>
  <si>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</si>
  <si>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</si>
  <si>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</si>
  <si>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</si>
  <si>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</si>
  <si>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</si>
  <si>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</si>
  <si>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</si>
  <si>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</si>
  <si>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</si>
  <si>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</si>
  <si>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</si>
  <si>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</si>
  <si>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</si>
  <si>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</si>
  <si>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</si>
  <si>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</si>
  <si>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</si>
  <si>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</si>
  <si>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</si>
  <si>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</si>
  <si>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</si>
  <si>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</si>
  <si>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</si>
  <si>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</si>
  <si>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</si>
  <si>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</si>
  <si>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</si>
  <si>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</si>
  <si>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</si>
  <si>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</si>
  <si>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</si>
  <si>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</si>
  <si>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</si>
  <si>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</si>
  <si>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</si>
  <si>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</si>
  <si>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</si>
  <si>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</si>
  <si>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</si>
  <si>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</si>
  <si>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</si>
  <si>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</si>
  <si>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</si>
  <si>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</si>
  <si>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</si>
  <si>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</si>
  <si>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</si>
  <si>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</si>
  <si>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</si>
  <si>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</si>
  <si>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</si>
  <si>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</si>
  <si>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</si>
  <si>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</si>
  <si>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</si>
  <si>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</si>
  <si>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</si>
  <si>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</si>
  <si>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</si>
  <si>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</si>
  <si>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</si>
  <si>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</si>
  <si>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</si>
  <si>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</si>
  <si>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</si>
  <si>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</si>
  <si>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</si>
  <si>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</si>
  <si>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</si>
  <si>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</si>
  <si>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</si>
  <si>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</si>
  <si>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</si>
  <si>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</si>
  <si>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</si>
  <si>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</si>
  <si>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</si>
  <si>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</si>
  <si>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</si>
  <si>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</si>
  <si>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</si>
  <si>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</si>
  <si>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</si>
  <si>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</si>
  <si>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</si>
  <si>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</si>
  <si>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</si>
  <si>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</si>
  <si>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</si>
  <si>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</si>
  <si>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</si>
  <si>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</si>
  <si>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</si>
  <si>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</si>
  <si>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</si>
  <si>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</si>
  <si>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</si>
  <si>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</si>
  <si>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</si>
  <si>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</si>
  <si>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</si>
  <si>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</si>
  <si>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</si>
  <si>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</si>
  <si>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</si>
  <si>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</si>
  <si>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</si>
  <si>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</si>
  <si>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</si>
  <si>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</si>
  <si>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</si>
  <si>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</si>
  <si>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</si>
  <si>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</si>
  <si>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</si>
  <si>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</si>
  <si>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</si>
  <si>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</si>
  <si>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</si>
  <si>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</si>
  <si>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</si>
  <si>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</si>
  <si>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</si>
  <si>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</si>
  <si>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</si>
  <si>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</si>
  <si>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</si>
  <si>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</si>
  <si>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</si>
  <si>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</si>
  <si>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</si>
  <si>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</si>
  <si>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</si>
  <si>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</si>
  <si>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</si>
  <si>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</si>
  <si>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</si>
  <si>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</si>
  <si>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</si>
  <si>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</si>
  <si>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</si>
  <si>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</si>
  <si>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</si>
  <si>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</si>
  <si>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</si>
  <si>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</si>
  <si>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</si>
  <si>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</si>
  <si>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</si>
  <si>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</si>
  <si>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</si>
  <si>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</si>
  <si>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</si>
  <si>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</si>
  <si>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</si>
  <si>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</si>
  <si>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</si>
  <si>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</si>
  <si>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</si>
  <si>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</si>
  <si>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</si>
  <si>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</si>
  <si>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</si>
  <si>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</si>
  <si>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</si>
  <si>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</si>
  <si>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</si>
  <si>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</si>
  <si>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</si>
  <si>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</si>
  <si>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</si>
  <si>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</si>
  <si>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</si>
  <si>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</si>
  <si>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</si>
  <si>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</si>
  <si>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</si>
  <si>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</si>
  <si>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</si>
  <si>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</si>
  <si>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</si>
  <si>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</si>
  <si>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</si>
  <si>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</si>
  <si>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</si>
  <si>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</si>
  <si>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</si>
  <si>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</si>
  <si>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</si>
  <si>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</si>
  <si>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</si>
  <si>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</si>
  <si>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</si>
  <si>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</si>
  <si>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</si>
  <si>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</si>
  <si>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</si>
  <si>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</si>
  <si>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</si>
  <si>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</si>
  <si>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</si>
  <si>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</si>
  <si>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</si>
  <si>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</si>
  <si>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</si>
  <si>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</si>
  <si>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</si>
  <si>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</si>
  <si>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</si>
  <si>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</si>
  <si>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</si>
  <si>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</si>
  <si>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</si>
  <si>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</si>
  <si>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</si>
  <si>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</si>
  <si>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</si>
  <si>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</si>
  <si>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</si>
  <si>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</si>
  <si>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</si>
  <si>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</si>
  <si>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</si>
  <si>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</si>
  <si>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</si>
  <si>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</si>
  <si>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</si>
  <si>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</si>
  <si>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</si>
  <si>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</si>
  <si>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</si>
  <si>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</si>
  <si>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</si>
  <si>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</si>
  <si>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</si>
  <si>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</si>
  <si>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</si>
  <si>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</si>
  <si>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</si>
  <si>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</si>
  <si>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</si>
  <si>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</si>
  <si>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</si>
  <si>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</si>
  <si>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</si>
  <si>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</si>
  <si>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</si>
  <si>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</si>
  <si>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</si>
  <si>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</si>
  <si>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</si>
  <si>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</si>
  <si>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</si>
  <si>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</si>
  <si>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</si>
  <si>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</si>
  <si>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</si>
  <si>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</si>
  <si>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</si>
  <si>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</si>
  <si>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</si>
  <si>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</si>
  <si>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</si>
  <si>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</si>
  <si>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</si>
  <si>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</si>
  <si>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</si>
  <si>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</si>
  <si>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</si>
  <si>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</si>
  <si>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</si>
  <si>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</si>
  <si>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</si>
  <si>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</si>
  <si>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</si>
  <si>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</si>
  <si>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</si>
  <si>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</si>
  <si>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</si>
  <si>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</si>
  <si>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</si>
  <si>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</si>
  <si>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</si>
  <si>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</si>
  <si>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</si>
  <si>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</si>
  <si>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</si>
  <si>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</si>
  <si>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</si>
  <si>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</si>
  <si>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</si>
  <si>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</si>
  <si>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</si>
  <si>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</si>
  <si>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</si>
  <si>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</si>
  <si>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</si>
  <si>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</si>
  <si>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</si>
  <si>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</si>
  <si>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</si>
  <si>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</si>
  <si>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</si>
  <si>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</si>
  <si>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</si>
  <si>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</si>
  <si>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</si>
  <si>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</si>
  <si>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</si>
  <si>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</si>
  <si>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</si>
  <si>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</si>
  <si>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</si>
  <si>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</si>
  <si>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</si>
  <si>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</si>
  <si>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</si>
  <si>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</si>
  <si>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</si>
  <si>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</si>
  <si>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</si>
  <si>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</si>
  <si>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</si>
  <si>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</si>
  <si>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</si>
  <si>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</si>
  <si>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</si>
  <si>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</si>
  <si>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</si>
  <si>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</si>
  <si>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</si>
  <si>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</si>
  <si>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</si>
  <si>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</si>
  <si>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</si>
  <si>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</si>
  <si>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</si>
  <si>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</si>
  <si>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</si>
  <si>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</si>
  <si>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</si>
  <si>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</si>
  <si>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</si>
  <si>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</si>
  <si>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</si>
  <si>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</si>
  <si>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</si>
  <si>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</si>
  <si>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</si>
  <si>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</si>
  <si>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</si>
  <si>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</si>
  <si>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</si>
  <si>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</si>
  <si>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</si>
  <si>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</si>
  <si>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</si>
  <si>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</si>
  <si>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</si>
  <si>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</si>
  <si>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</si>
  <si>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</si>
  <si>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</si>
  <si>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</si>
  <si>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</si>
  <si>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</si>
  <si>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</si>
  <si>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</si>
  <si>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</si>
  <si>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</si>
  <si>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</si>
  <si>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</si>
  <si>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</si>
  <si>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</si>
  <si>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</si>
  <si>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</si>
  <si>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</si>
  <si>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</si>
  <si>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</si>
  <si>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</si>
  <si>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</si>
  <si>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</si>
  <si>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</si>
  <si>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</si>
  <si>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</si>
  <si>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</si>
  <si>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</si>
  <si>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</si>
  <si>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</si>
  <si>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</si>
  <si>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</si>
  <si>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</si>
  <si>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</si>
  <si>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</si>
  <si>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</si>
  <si>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</si>
  <si>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</si>
  <si>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</si>
  <si>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</si>
  <si>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</si>
  <si>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</si>
  <si>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</si>
  <si>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</si>
  <si>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</si>
  <si>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</si>
  <si>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</si>
  <si>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</si>
  <si>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</si>
  <si>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</si>
  <si>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</si>
  <si>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</si>
  <si>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</si>
  <si>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</si>
  <si>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</si>
  <si>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</si>
  <si>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</si>
  <si>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</si>
  <si>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</si>
  <si>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</si>
  <si>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</si>
  <si>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</si>
  <si>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</si>
  <si>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</si>
  <si>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</si>
  <si>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</si>
  <si>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</si>
  <si>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</si>
  <si>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</si>
  <si>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</si>
  <si>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</si>
  <si>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</si>
  <si>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</si>
  <si>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</si>
  <si>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</si>
  <si>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</si>
  <si>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</si>
  <si>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</si>
  <si>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</si>
  <si>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</si>
  <si>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</si>
  <si>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</si>
  <si>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</si>
  <si>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</si>
  <si>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</si>
  <si>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</si>
  <si>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</si>
  <si>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</si>
  <si>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</si>
  <si>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</si>
  <si>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</si>
  <si>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</si>
  <si>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</si>
  <si>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</si>
  <si>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</si>
  <si>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</si>
  <si>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</si>
  <si>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</si>
  <si>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</si>
  <si>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</si>
  <si>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</si>
  <si>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</si>
  <si>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</si>
  <si>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</si>
  <si>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</si>
  <si>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</si>
  <si>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</si>
  <si>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</si>
  <si>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</si>
  <si>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</si>
  <si>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</si>
  <si>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</si>
  <si>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</si>
  <si>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</si>
  <si>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</si>
  <si>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</si>
  <si>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</si>
  <si>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</si>
  <si>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</si>
  <si>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</si>
  <si>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</si>
  <si>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</si>
  <si>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</si>
  <si>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</si>
  <si>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</si>
  <si>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</si>
  <si>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</si>
  <si>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</si>
  <si>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</si>
  <si>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</si>
  <si>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</si>
  <si>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</si>
  <si>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</si>
  <si>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</si>
  <si>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</si>
  <si>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</si>
  <si>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</si>
  <si>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</si>
  <si>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</si>
  <si>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</si>
  <si>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</si>
  <si>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</si>
  <si>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</si>
  <si>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</si>
  <si>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</si>
  <si>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</si>
  <si>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</si>
  <si>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</si>
  <si>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</si>
  <si>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</si>
  <si>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</si>
  <si>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</si>
  <si>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</si>
  <si>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</si>
  <si>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</si>
  <si>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</si>
  <si>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</si>
  <si>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</si>
  <si>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</si>
  <si>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</si>
  <si>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</si>
  <si>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</si>
  <si>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</si>
  <si>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</si>
  <si>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</si>
  <si>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</si>
  <si>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</si>
  <si>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</si>
  <si>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</si>
  <si>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</si>
  <si>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</si>
  <si>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</si>
  <si>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</si>
  <si>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</si>
  <si>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</si>
  <si>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</si>
  <si>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</si>
  <si>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</si>
  <si>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</si>
  <si>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</si>
  <si>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</si>
  <si>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</si>
  <si>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</si>
  <si>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</si>
  <si>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</si>
  <si>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</si>
  <si>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</si>
  <si>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</si>
  <si>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</si>
  <si>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</si>
  <si>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</si>
  <si>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</si>
  <si>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</si>
  <si>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</si>
  <si>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</si>
  <si>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</si>
  <si>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</si>
  <si>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</si>
  <si>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</si>
  <si>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</si>
  <si>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</si>
  <si>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</si>
  <si>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</si>
  <si>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</si>
  <si>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</si>
  <si>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</si>
  <si>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</si>
  <si>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</si>
  <si>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</si>
  <si>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</si>
  <si>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</si>
  <si>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</si>
  <si>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</si>
  <si>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</si>
  <si>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</si>
  <si>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</si>
  <si>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</si>
  <si>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</si>
  <si>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</si>
  <si>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</si>
  <si>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</si>
  <si>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</si>
  <si>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</si>
  <si>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</si>
  <si>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</si>
  <si>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</si>
  <si>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</si>
  <si>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</si>
  <si>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</si>
  <si>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</si>
  <si>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</si>
  <si>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</si>
  <si>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</si>
  <si>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</si>
  <si>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</si>
  <si>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</si>
  <si>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</si>
  <si>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</si>
  <si>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</si>
  <si>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</si>
  <si>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</si>
  <si>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</si>
  <si>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</si>
  <si>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</si>
  <si>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</si>
  <si>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</si>
  <si>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</si>
  <si>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</si>
  <si>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</si>
  <si>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</si>
  <si>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</si>
  <si>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</si>
  <si>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</si>
  <si>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</si>
  <si>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</si>
  <si>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</si>
  <si>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</si>
  <si>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</si>
  <si>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</si>
  <si>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</si>
  <si>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</si>
  <si>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</si>
  <si>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</si>
  <si>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</si>
  <si>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</si>
  <si>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</si>
  <si>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</si>
  <si>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</si>
  <si>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</si>
  <si>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</si>
  <si>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</si>
  <si>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</si>
  <si>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</si>
  <si>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</si>
  <si>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</si>
  <si>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</si>
  <si>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</si>
  <si>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</si>
  <si>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</si>
  <si>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</si>
  <si>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</si>
  <si>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</si>
  <si>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</si>
  <si>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</si>
  <si>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</si>
  <si>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</si>
  <si>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</si>
  <si>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</si>
  <si>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</si>
  <si>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</si>
  <si>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</si>
  <si>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</si>
  <si>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</si>
  <si>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</si>
  <si>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</si>
  <si>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</si>
  <si>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</si>
  <si>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</si>
  <si>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</si>
  <si>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</si>
  <si>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</si>
  <si>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</si>
  <si>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</si>
  <si>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</si>
  <si>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</si>
  <si>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</si>
  <si>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</si>
  <si>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</si>
  <si>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</si>
  <si>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</si>
  <si>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</si>
  <si>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</si>
  <si>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</si>
  <si>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</si>
  <si>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</si>
  <si>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</si>
  <si>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</si>
  <si>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</si>
  <si>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</si>
  <si>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</si>
  <si>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</si>
  <si>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</si>
  <si>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</si>
  <si>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</si>
  <si>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</si>
  <si>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</si>
  <si>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</si>
  <si>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</si>
  <si>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</si>
  <si>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</si>
  <si>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</si>
  <si>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</si>
  <si>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</si>
  <si>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</si>
  <si>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</si>
  <si>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</si>
  <si>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</si>
  <si>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</si>
  <si>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</si>
  <si>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</si>
  <si>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</si>
  <si>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</si>
  <si>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</si>
  <si>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</si>
  <si>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</si>
  <si>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</si>
  <si>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</si>
  <si>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</si>
  <si>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</si>
  <si>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</si>
  <si>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</si>
  <si>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</si>
  <si>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</si>
  <si>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</si>
  <si>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</si>
  <si>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</si>
  <si>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</si>
  <si>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</si>
  <si>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</si>
  <si>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</si>
  <si>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</si>
  <si>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</si>
  <si>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</si>
  <si>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</si>
  <si>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</si>
  <si>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</si>
  <si>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</si>
  <si>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</si>
  <si>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</si>
  <si>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</si>
  <si>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</si>
  <si>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</si>
  <si>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</si>
  <si>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</si>
  <si>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</si>
  <si>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</si>
  <si>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</si>
  <si>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</si>
  <si>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</si>
  <si>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</si>
  <si>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</si>
  <si>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</si>
  <si>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</si>
  <si>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</si>
  <si>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</si>
  <si>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</si>
  <si>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</si>
  <si>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</si>
  <si>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</si>
  <si>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</si>
  <si>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</si>
  <si>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</si>
  <si>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</si>
  <si>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</si>
  <si>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</si>
  <si>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</si>
  <si>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</si>
  <si>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</si>
  <si>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</si>
  <si>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</si>
  <si>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</si>
  <si>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</si>
  <si>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</si>
  <si>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</si>
  <si>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</si>
  <si>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</si>
  <si>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</si>
  <si>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</si>
  <si>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</si>
  <si>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</si>
  <si>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</si>
  <si>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</si>
  <si>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</si>
  <si>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</si>
  <si>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</si>
  <si>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</si>
  <si>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</si>
  <si>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</si>
  <si>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</si>
  <si>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</si>
  <si>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</si>
  <si>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</si>
  <si>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</si>
  <si>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</si>
  <si>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</si>
  <si>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</si>
  <si>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</si>
  <si>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</si>
  <si>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</si>
  <si>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</si>
  <si>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</si>
  <si>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</si>
  <si>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</si>
  <si>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</si>
  <si>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</si>
  <si>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</si>
  <si>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</si>
  <si>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</si>
  <si>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</si>
  <si>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</si>
  <si>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</si>
  <si>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</si>
  <si>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</si>
  <si>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</si>
  <si>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</si>
  <si>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</si>
  <si>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</si>
  <si>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</si>
  <si>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</si>
  <si>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</si>
  <si>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</si>
  <si>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</si>
  <si>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</si>
  <si>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</si>
  <si>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</si>
  <si>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</si>
  <si>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</si>
  <si>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</si>
  <si>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</si>
  <si>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</si>
  <si>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</si>
  <si>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</si>
  <si>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</si>
  <si>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</si>
  <si>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</si>
  <si>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</si>
  <si>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</si>
  <si>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</si>
  <si>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</si>
  <si>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</si>
  <si>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</si>
  <si>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</si>
  <si>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</si>
  <si>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</si>
  <si>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</si>
  <si>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</si>
  <si>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</si>
  <si>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</si>
  <si>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</si>
  <si>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</si>
  <si>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</si>
  <si>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</si>
  <si>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</si>
  <si>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</si>
  <si>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</si>
  <si>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</si>
  <si>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</si>
  <si>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</si>
  <si>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</si>
  <si>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</si>
  <si>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</si>
  <si>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</si>
  <si>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</si>
  <si>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</si>
  <si>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</si>
  <si>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</si>
  <si>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</si>
  <si>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</si>
  <si>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</si>
  <si>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</si>
  <si>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</si>
  <si>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</si>
  <si>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</si>
  <si>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</si>
  <si>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</si>
  <si>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</si>
  <si>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</si>
  <si>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</si>
  <si>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</si>
  <si>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</si>
  <si>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</si>
  <si>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</si>
  <si>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</si>
  <si>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</si>
  <si>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</si>
  <si>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</si>
  <si>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</si>
  <si>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</si>
  <si>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</si>
  <si>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</si>
  <si>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</si>
  <si>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</si>
  <si>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</si>
  <si>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</si>
  <si>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</si>
  <si>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</si>
  <si>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</si>
  <si>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</si>
  <si>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</si>
  <si>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</si>
  <si>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</si>
  <si>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</si>
  <si>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</si>
  <si>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</si>
  <si>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</si>
  <si>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</si>
  <si>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</si>
  <si>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</si>
  <si>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</si>
  <si>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</si>
  <si>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</si>
  <si>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</si>
  <si>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</si>
  <si>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</si>
  <si>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</si>
  <si>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</si>
  <si>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</si>
  <si>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</si>
  <si>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</si>
  <si>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</si>
  <si>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</si>
  <si>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</si>
  <si>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</si>
  <si>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</si>
  <si>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</si>
  <si>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</si>
  <si>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</si>
  <si>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</si>
  <si>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</si>
  <si>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</si>
  <si>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</si>
  <si>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</si>
  <si>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</si>
  <si>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</si>
  <si>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</si>
  <si>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</si>
  <si>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</si>
  <si>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</si>
  <si>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</si>
  <si>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</si>
  <si>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</si>
  <si>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</si>
  <si>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</si>
  <si>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</si>
  <si>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</si>
  <si>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</si>
  <si>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</si>
  <si>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</si>
  <si>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</si>
  <si>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</si>
  <si>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</si>
  <si>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</si>
  <si>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</si>
  <si>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</si>
  <si>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</si>
  <si>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</si>
  <si>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</si>
  <si>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</si>
  <si>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</si>
  <si>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</si>
  <si>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</si>
  <si>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</si>
  <si>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</si>
  <si>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</si>
  <si>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</si>
  <si>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</si>
  <si>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</si>
  <si>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</si>
  <si>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</si>
  <si>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</si>
  <si>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</si>
  <si>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</si>
  <si>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</si>
  <si>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</si>
  <si>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</si>
  <si>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</si>
  <si>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</si>
  <si>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</si>
  <si>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</si>
  <si>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</si>
  <si>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</si>
  <si>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</si>
  <si>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</si>
  <si>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</si>
  <si>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</si>
  <si>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</si>
  <si>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</si>
  <si>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</si>
  <si>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</si>
  <si>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</si>
  <si>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</si>
  <si>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</si>
  <si>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</si>
  <si>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</si>
  <si>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</si>
  <si>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</si>
  <si>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</si>
  <si>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</si>
  <si>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</si>
  <si>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</si>
  <si>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</si>
  <si>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</si>
  <si>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</si>
  <si>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</si>
  <si>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</si>
  <si>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</si>
  <si>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</si>
  <si>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</si>
  <si>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</si>
  <si>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</si>
  <si>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</si>
  <si>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</si>
  <si>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</si>
  <si>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</si>
  <si>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</si>
  <si>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</si>
  <si>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</si>
  <si>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</si>
  <si>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</si>
  <si>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</si>
  <si>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</si>
  <si>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</si>
  <si>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</si>
  <si>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</si>
  <si>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</si>
  <si>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</si>
  <si>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</si>
  <si>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</si>
  <si>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</si>
  <si>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</si>
  <si>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</si>
  <si>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</si>
  <si>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</si>
  <si>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</si>
  <si>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</si>
  <si>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</si>
  <si>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</si>
  <si>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</si>
  <si>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</si>
  <si>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</si>
  <si>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</si>
  <si>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</si>
  <si>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</si>
  <si>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</si>
  <si>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</si>
  <si>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</si>
  <si>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</si>
  <si>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</si>
  <si>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</si>
  <si>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</si>
  <si>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</si>
  <si>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</si>
  <si>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</si>
  <si>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</si>
  <si>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</si>
  <si>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</si>
  <si>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</si>
  <si>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</si>
  <si>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</si>
  <si>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</si>
  <si>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</si>
  <si>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</si>
  <si>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</si>
  <si>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</si>
  <si>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</si>
  <si>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</si>
  <si>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</si>
  <si>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</si>
  <si>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</si>
  <si>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</si>
  <si>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</si>
  <si>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</si>
  <si>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</si>
  <si>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</si>
  <si>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</si>
  <si>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</si>
  <si>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</si>
  <si>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</si>
  <si>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</si>
  <si>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</si>
  <si>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</si>
  <si>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</si>
  <si>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</si>
  <si>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</si>
  <si>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</si>
  <si>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</si>
  <si>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</si>
  <si>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</si>
  <si>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</si>
  <si>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</si>
  <si>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</si>
  <si>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</si>
  <si>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</si>
  <si>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</si>
  <si>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</si>
  <si>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</si>
  <si>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</si>
  <si>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</si>
  <si>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</si>
  <si>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</si>
  <si>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</si>
  <si>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</si>
  <si>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</si>
  <si>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</si>
  <si>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</si>
  <si>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</si>
  <si>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</si>
  <si>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</si>
  <si>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</si>
  <si>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</si>
  <si>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</si>
  <si>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</si>
  <si>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</si>
  <si>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</si>
  <si>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</si>
  <si>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</si>
  <si>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</si>
  <si>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</si>
  <si>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</si>
  <si>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</si>
  <si>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</si>
  <si>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</si>
  <si>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</si>
  <si>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</si>
  <si>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</si>
  <si>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</si>
  <si>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</si>
  <si>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</si>
  <si>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</si>
  <si>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</si>
  <si>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</si>
  <si>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</si>
  <si>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</si>
  <si>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</si>
  <si>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</si>
  <si>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</si>
  <si>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</si>
  <si>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</si>
  <si>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</si>
  <si>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</si>
  <si>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</si>
  <si>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</si>
  <si>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</si>
  <si>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</si>
  <si>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</si>
  <si>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</si>
  <si>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</si>
  <si>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</si>
  <si>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</si>
  <si>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</si>
  <si>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</si>
  <si>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</si>
  <si>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</si>
  <si>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</si>
  <si>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</si>
  <si>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</si>
  <si>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</si>
  <si>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</si>
  <si>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</si>
  <si>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</si>
  <si>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</si>
  <si>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</si>
  <si>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</si>
  <si>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</si>
  <si>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</si>
  <si>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</si>
  <si>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</si>
  <si>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</si>
  <si>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</si>
  <si>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</si>
  <si>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</si>
  <si>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</si>
  <si>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</si>
  <si>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</si>
  <si>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</si>
  <si>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</si>
  <si>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</si>
  <si>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</si>
  <si>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</si>
  <si>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</si>
  <si>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</si>
  <si>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</si>
  <si>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</si>
  <si>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</si>
  <si>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</si>
  <si>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</si>
  <si>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</si>
  <si>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</si>
  <si>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</si>
  <si>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</si>
  <si>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</si>
  <si>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</si>
  <si>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</si>
  <si>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</si>
  <si>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</si>
  <si>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</si>
  <si>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</si>
  <si>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</si>
  <si>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</si>
  <si>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</si>
  <si>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</si>
  <si>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</si>
  <si>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</si>
  <si>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</si>
  <si>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</si>
  <si>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</si>
  <si>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</si>
  <si>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</si>
  <si>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</si>
  <si>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</si>
  <si>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</si>
  <si>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</si>
  <si>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</si>
  <si>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</si>
  <si>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</si>
  <si>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</si>
  <si>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</si>
  <si>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</si>
  <si>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</si>
  <si>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</si>
  <si>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</si>
  <si>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</si>
  <si>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</si>
  <si>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</si>
  <si>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</si>
  <si>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</si>
  <si>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</si>
  <si>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</si>
  <si>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</si>
  <si>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</si>
  <si>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</si>
  <si>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</si>
  <si>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</si>
  <si>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</si>
  <si>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</si>
  <si>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</si>
  <si>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</si>
  <si>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</si>
  <si>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</si>
  <si>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</si>
  <si>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</si>
  <si>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</si>
  <si>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</si>
  <si>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</si>
  <si>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</si>
  <si>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</si>
  <si>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</si>
  <si>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</si>
  <si>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</si>
  <si>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</si>
  <si>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</si>
  <si>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</si>
  <si>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</si>
  <si>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</si>
  <si>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</si>
  <si>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</si>
  <si>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</si>
  <si>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</si>
  <si>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</si>
  <si>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</si>
  <si>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</si>
  <si>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</si>
  <si>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</si>
  <si>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</si>
  <si>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</si>
  <si>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</si>
  <si>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</si>
  <si>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</si>
  <si>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</si>
  <si>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</si>
  <si>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</si>
  <si>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</si>
  <si>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</si>
  <si>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</si>
  <si>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</si>
  <si>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</si>
  <si>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</si>
  <si>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</si>
  <si>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</si>
  <si>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</si>
  <si>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</si>
  <si>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</si>
  <si>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</si>
  <si>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</si>
  <si>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</si>
  <si>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</si>
  <si>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</si>
  <si>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</si>
  <si>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</si>
  <si>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</si>
  <si>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</si>
  <si>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</si>
  <si>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</si>
  <si>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</si>
  <si>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</si>
  <si>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</si>
  <si>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</si>
  <si>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</si>
  <si>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</si>
  <si>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</si>
  <si>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</si>
  <si>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</si>
  <si>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</si>
  <si>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</si>
  <si>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</si>
  <si>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</si>
  <si>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</si>
  <si>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</si>
  <si>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</si>
  <si>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</si>
  <si>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</si>
  <si>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</si>
  <si>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</si>
  <si>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</si>
  <si>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</si>
  <si>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</si>
  <si>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</si>
  <si>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</si>
  <si>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</si>
  <si>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</si>
  <si>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</si>
  <si>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</si>
  <si>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</si>
  <si>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</si>
  <si>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</si>
  <si>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</si>
  <si>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</si>
  <si>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</si>
  <si>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</si>
  <si>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</si>
  <si>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</si>
  <si>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</si>
  <si>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</si>
  <si>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</si>
  <si>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</si>
  <si>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</si>
  <si>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</si>
  <si>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</si>
  <si>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</si>
  <si>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</si>
  <si>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</si>
  <si>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</si>
  <si>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</si>
  <si>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</si>
  <si>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</si>
  <si>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</si>
  <si>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</si>
  <si>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</si>
  <si>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</si>
  <si>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</si>
  <si>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</si>
  <si>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</si>
  <si>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</si>
  <si>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</si>
  <si>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</si>
  <si>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</si>
  <si>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</si>
  <si>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</si>
  <si>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</si>
  <si>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</si>
  <si>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</si>
  <si>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</si>
  <si>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</si>
  <si>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</si>
  <si>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</si>
  <si>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</si>
  <si>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</si>
  <si>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</si>
  <si>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</si>
  <si>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</si>
  <si>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</si>
  <si>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</si>
  <si>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</si>
  <si>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</si>
  <si>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</si>
  <si>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</si>
  <si>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</si>
  <si>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</si>
  <si>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</si>
  <si>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</si>
  <si>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</si>
  <si>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</si>
  <si>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</si>
  <si>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</si>
  <si>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</si>
  <si>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</si>
  <si>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</si>
  <si>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</si>
  <si>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</si>
  <si>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</si>
  <si>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</si>
  <si>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</si>
  <si>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</si>
  <si>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</si>
  <si>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</si>
  <si>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</si>
  <si>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</si>
  <si>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</si>
  <si>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</si>
  <si>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</si>
  <si>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</si>
  <si>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</si>
  <si>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</si>
  <si>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</si>
  <si>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</si>
  <si>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</si>
  <si>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</si>
  <si>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</si>
  <si>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</si>
  <si>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</si>
  <si>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</si>
  <si>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</si>
  <si>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</si>
  <si>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</si>
  <si>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</si>
  <si>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</si>
  <si>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</si>
  <si>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</si>
  <si>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</si>
  <si>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</si>
  <si>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</si>
  <si>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</si>
  <si>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</si>
  <si>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</si>
  <si>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</si>
  <si>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</si>
  <si>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</si>
  <si>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</si>
  <si>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</si>
  <si>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</si>
  <si>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</si>
  <si>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</si>
  <si>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</si>
  <si>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</si>
  <si>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</si>
  <si>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</si>
  <si>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</si>
  <si>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</si>
  <si>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</si>
  <si>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</si>
  <si>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</si>
  <si>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</si>
  <si>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</si>
  <si>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</si>
  <si>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</si>
  <si>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</si>
  <si>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</si>
  <si>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</si>
  <si>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</si>
  <si>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</si>
  <si>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</si>
  <si>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</si>
  <si>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</si>
  <si>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</si>
  <si>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</si>
  <si>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</si>
  <si>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</si>
  <si>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</si>
  <si>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</si>
  <si>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</si>
  <si>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</si>
  <si>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</si>
  <si>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</si>
  <si>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</si>
  <si>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</si>
  <si>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</si>
  <si>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</si>
  <si>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</si>
  <si>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</si>
  <si>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</si>
  <si>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</si>
  <si>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</si>
  <si>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</si>
  <si>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</si>
  <si>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</si>
  <si>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</si>
  <si>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</si>
  <si>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</si>
  <si>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</si>
  <si>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</si>
  <si>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</si>
  <si>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</si>
  <si>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</si>
  <si>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</si>
  <si>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</si>
  <si>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</si>
  <si>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</si>
  <si>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</si>
  <si>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</si>
  <si>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</si>
  <si>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</si>
  <si>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</si>
  <si>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</si>
  <si>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</si>
  <si>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</si>
  <si>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</si>
  <si>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</si>
  <si>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</si>
  <si>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</si>
  <si>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</si>
  <si>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</si>
  <si>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</si>
  <si>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</si>
  <si>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</si>
  <si>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</si>
  <si>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</si>
  <si>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</si>
  <si>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</si>
  <si>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</si>
  <si>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</si>
  <si>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</si>
  <si>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</si>
  <si>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</si>
  <si>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</si>
  <si>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</si>
  <si>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</si>
  <si>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</si>
  <si>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</si>
  <si>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</si>
  <si>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</si>
  <si>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</si>
  <si>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</si>
  <si>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</si>
  <si>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</si>
  <si>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</si>
  <si>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</si>
  <si>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</si>
  <si>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</si>
  <si>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</si>
  <si>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</si>
  <si>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</si>
  <si>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</si>
  <si>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</si>
  <si>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</si>
  <si>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</si>
  <si>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</si>
  <si>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</si>
  <si>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</si>
  <si>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</si>
  <si>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</si>
  <si>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</si>
  <si>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</si>
  <si>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</si>
  <si>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</si>
  <si>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</si>
  <si>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</si>
  <si>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</si>
  <si>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</si>
  <si>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</si>
  <si>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</si>
  <si>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</si>
  <si>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</si>
  <si>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</si>
  <si>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</si>
  <si>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</si>
  <si>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</si>
  <si>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</si>
  <si>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</si>
  <si>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</si>
  <si>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</si>
  <si>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</si>
  <si>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</si>
  <si>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</si>
  <si>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</si>
  <si>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</si>
  <si>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</si>
  <si>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</si>
  <si>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</si>
  <si>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</si>
  <si>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</si>
  <si>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</si>
  <si>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</si>
  <si>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</si>
  <si>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</si>
  <si>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</si>
  <si>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</si>
  <si>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</si>
  <si>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</si>
  <si>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</si>
  <si>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</si>
  <si>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</si>
  <si>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</si>
  <si>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</si>
  <si>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</si>
  <si>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</si>
  <si>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</si>
  <si>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</si>
  <si>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</si>
  <si>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</si>
  <si>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</si>
  <si>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</si>
  <si>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</si>
  <si>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</si>
  <si>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</si>
  <si>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</si>
  <si>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</si>
  <si>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</si>
  <si>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</si>
  <si>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</si>
  <si>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</si>
  <si>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</si>
  <si>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</si>
  <si>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</si>
  <si>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</si>
  <si>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</si>
  <si>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</si>
  <si>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</si>
  <si>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</si>
  <si>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</si>
  <si>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</si>
  <si>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</si>
  <si>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</si>
  <si>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</si>
  <si>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</si>
  <si>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</si>
  <si>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</si>
  <si>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</si>
  <si>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</si>
  <si>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</si>
  <si>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</si>
  <si>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</si>
  <si>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</si>
  <si>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</si>
  <si>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</si>
  <si>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</si>
  <si>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</si>
  <si>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</si>
  <si>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</si>
  <si>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</si>
  <si>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</si>
  <si>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</si>
  <si>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</si>
  <si>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</si>
  <si>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</si>
  <si>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</si>
  <si>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</si>
  <si>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</si>
  <si>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</si>
  <si>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</si>
  <si>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</si>
  <si>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</si>
  <si>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</si>
  <si>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</si>
  <si>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</si>
  <si>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</si>
  <si>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</si>
  <si>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</si>
  <si>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</si>
  <si>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</si>
  <si>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</si>
  <si>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</si>
  <si>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</si>
  <si>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</si>
  <si>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</si>
  <si>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</si>
  <si>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</si>
  <si>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</si>
  <si>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</si>
  <si>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</si>
  <si>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</si>
  <si>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</si>
  <si>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</si>
  <si>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</si>
  <si>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</si>
  <si>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</si>
  <si>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</si>
  <si>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</si>
  <si>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</si>
  <si>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</si>
  <si>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</si>
  <si>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</si>
  <si>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</si>
  <si>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</si>
  <si>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</si>
  <si>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</si>
  <si>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</si>
  <si>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</si>
  <si>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</si>
  <si>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</si>
  <si>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</si>
  <si>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</si>
  <si>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</si>
  <si>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</si>
  <si>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</si>
  <si>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</si>
  <si>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</si>
  <si>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</si>
  <si>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</si>
  <si>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</si>
  <si>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</si>
  <si>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</si>
  <si>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</si>
  <si>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</si>
  <si>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</si>
  <si>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</si>
  <si>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</si>
  <si>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</si>
  <si>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</si>
  <si>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</si>
  <si>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</si>
  <si>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</si>
  <si>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</si>
  <si>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</si>
  <si>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</si>
  <si>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</si>
  <si>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</si>
  <si>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</si>
  <si>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</si>
  <si>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</si>
  <si>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</si>
  <si>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</si>
  <si>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</si>
  <si>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</si>
  <si>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</si>
  <si>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</si>
  <si>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</si>
  <si>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</si>
  <si>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</si>
  <si>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</si>
  <si>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</si>
  <si>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</si>
  <si>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</si>
  <si>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</si>
  <si>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</si>
  <si>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</si>
  <si>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</si>
  <si>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</si>
  <si>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</si>
  <si>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</si>
  <si>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</si>
  <si>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</si>
  <si>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</si>
  <si>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</si>
  <si>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</si>
  <si>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</si>
  <si>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</si>
  <si>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</si>
  <si>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</si>
  <si>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</si>
  <si>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</si>
  <si>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</si>
  <si>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</si>
  <si>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</si>
  <si>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</si>
  <si>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</si>
  <si>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</si>
  <si>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</si>
  <si>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</si>
  <si>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</si>
  <si>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</si>
  <si>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</si>
  <si>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</si>
  <si>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</si>
  <si>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</si>
  <si>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</si>
  <si>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</si>
  <si>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</si>
  <si>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</si>
  <si>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</si>
  <si>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</si>
  <si>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</si>
  <si>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</si>
  <si>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</si>
  <si>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</si>
  <si>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</si>
  <si>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</si>
  <si>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</si>
  <si>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</si>
  <si>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</si>
  <si>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</si>
  <si>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</si>
  <si>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</si>
  <si>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</si>
  <si>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</si>
  <si>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</si>
  <si>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</si>
  <si>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</si>
  <si>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</si>
  <si>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</si>
  <si>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</si>
  <si>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</si>
  <si>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</si>
  <si>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</si>
  <si>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</si>
  <si>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</si>
  <si>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</si>
  <si>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</si>
  <si>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</si>
  <si>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</si>
  <si>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</si>
  <si>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</si>
  <si>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</si>
  <si>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</si>
  <si>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</si>
  <si>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</si>
  <si>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</si>
  <si>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</si>
  <si>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</si>
  <si>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</si>
  <si>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</si>
  <si>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</si>
  <si>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</si>
  <si>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</si>
  <si>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</si>
  <si>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</si>
  <si>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</si>
  <si>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</si>
  <si>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</si>
  <si>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</si>
  <si>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</si>
  <si>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</si>
  <si>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</si>
  <si>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</si>
  <si>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</si>
  <si>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</si>
  <si>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</si>
  <si>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</si>
  <si>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</si>
  <si>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</si>
  <si>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</si>
  <si>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</si>
  <si>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</si>
  <si>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</si>
  <si>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</si>
  <si>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</si>
  <si>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</si>
  <si>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</si>
  <si>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</si>
  <si>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</si>
  <si>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</si>
  <si>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</si>
  <si>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</si>
  <si>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</si>
  <si>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</si>
  <si>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</si>
  <si>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</si>
  <si>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</si>
  <si>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</si>
  <si>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</si>
  <si>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</si>
  <si>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</si>
  <si>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</si>
  <si>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</si>
  <si>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</si>
  <si>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</si>
  <si>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</si>
  <si>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</si>
  <si>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</si>
  <si>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</si>
  <si>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</si>
  <si>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</si>
  <si>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</si>
  <si>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</si>
  <si>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</si>
  <si>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</si>
  <si>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</si>
  <si>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</si>
  <si>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</si>
  <si>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</si>
  <si>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</si>
  <si>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</si>
  <si>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</si>
  <si>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</si>
  <si>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</si>
  <si>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</si>
  <si>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</si>
  <si>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</si>
  <si>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</si>
  <si>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</si>
  <si>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</si>
  <si>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</si>
  <si>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</si>
  <si>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</si>
  <si>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</si>
  <si>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</si>
  <si>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</si>
  <si>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</si>
  <si>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</si>
  <si>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</si>
  <si>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</si>
  <si>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</si>
  <si>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</si>
  <si>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</si>
  <si>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</si>
  <si>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</si>
  <si>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</si>
  <si>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</si>
  <si>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</si>
  <si>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</si>
  <si>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</si>
  <si>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</si>
  <si>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</si>
  <si>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</si>
  <si>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</si>
  <si>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</si>
  <si>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</si>
  <si>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</si>
  <si>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</si>
  <si>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</si>
  <si>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</si>
  <si>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</si>
  <si>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</si>
  <si>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</si>
  <si>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</si>
  <si>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</si>
  <si>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</si>
  <si>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</si>
  <si>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</si>
  <si>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</si>
  <si>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</si>
  <si>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</si>
  <si>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</si>
  <si>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</si>
  <si>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</si>
  <si>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</si>
  <si>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</si>
  <si>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</si>
  <si>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</si>
  <si>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</si>
  <si>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</si>
  <si>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</si>
  <si>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</si>
  <si>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</si>
  <si>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</si>
  <si>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</si>
  <si>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</si>
  <si>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</si>
  <si>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</si>
  <si>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</si>
  <si>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</si>
  <si>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</si>
  <si>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</si>
  <si>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</si>
  <si>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</si>
  <si>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</si>
  <si>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</si>
  <si>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</si>
  <si>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</si>
  <si>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</si>
  <si>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</si>
  <si>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</si>
  <si>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</si>
  <si>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</si>
  <si>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</si>
  <si>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</si>
  <si>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</si>
  <si>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</si>
  <si>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</si>
  <si>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</si>
  <si>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</si>
  <si>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</si>
  <si>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</si>
  <si>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</si>
  <si>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</si>
  <si>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</si>
  <si>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</si>
  <si>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</si>
  <si>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</si>
  <si>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</si>
  <si>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</si>
  <si>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</si>
  <si>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</si>
  <si>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</si>
  <si>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</si>
  <si>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</si>
  <si>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</si>
  <si>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</si>
  <si>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</si>
  <si>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</si>
  <si>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</si>
  <si>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</si>
  <si>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</si>
  <si>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</si>
  <si>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</si>
  <si>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</si>
  <si>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</si>
  <si>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</si>
  <si>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</si>
  <si>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</si>
  <si>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</si>
  <si>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</si>
  <si>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</si>
  <si>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</si>
  <si>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</si>
  <si>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</si>
  <si>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</si>
  <si>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</si>
  <si>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</si>
  <si>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</si>
  <si>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</si>
  <si>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</si>
  <si>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</si>
  <si>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</si>
  <si>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</si>
  <si>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</si>
  <si>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</si>
  <si>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</si>
  <si>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</si>
  <si>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</si>
  <si>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</si>
  <si>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</si>
  <si>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</si>
  <si>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</si>
  <si>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</si>
  <si>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</si>
  <si>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</si>
  <si>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</si>
  <si>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</si>
  <si>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</si>
  <si>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</si>
  <si>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</si>
  <si>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</si>
  <si>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</si>
  <si>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</si>
  <si>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</si>
  <si>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</si>
  <si>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</si>
  <si>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</si>
  <si>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</si>
  <si>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</si>
  <si>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</si>
  <si>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</si>
  <si>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</si>
  <si>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</si>
  <si>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</si>
  <si>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</si>
  <si>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</si>
  <si>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</si>
  <si>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</si>
  <si>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</si>
  <si>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</si>
  <si>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</si>
  <si>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</si>
  <si>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</si>
  <si>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</si>
  <si>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</si>
  <si>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</si>
  <si>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</si>
  <si>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</si>
  <si>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</si>
  <si>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</si>
  <si>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</si>
  <si>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</si>
  <si>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</si>
  <si>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</si>
  <si>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</si>
  <si>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</si>
  <si>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</si>
  <si>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</si>
  <si>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</si>
  <si>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</si>
  <si>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</si>
  <si>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</si>
  <si>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</si>
  <si>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</si>
  <si>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</si>
  <si>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</si>
  <si>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</si>
  <si>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</si>
  <si>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</si>
  <si>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</si>
  <si>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</si>
  <si>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</si>
  <si>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</si>
  <si>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</si>
  <si>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</si>
  <si>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</si>
  <si>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</si>
  <si>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</si>
  <si>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</si>
  <si>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</si>
  <si>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</si>
  <si>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</si>
  <si>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</si>
  <si>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</si>
  <si>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</si>
  <si>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</si>
  <si>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</si>
  <si>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</si>
  <si>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</si>
  <si>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</si>
  <si>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</si>
  <si>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</si>
  <si>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</si>
  <si>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</si>
  <si>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</si>
  <si>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</si>
  <si>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</si>
  <si>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</si>
  <si>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</si>
  <si>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</si>
  <si>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</si>
  <si>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</si>
  <si>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</si>
  <si>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</si>
  <si>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</si>
  <si>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</si>
  <si>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</si>
  <si>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</si>
  <si>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</si>
  <si>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</si>
  <si>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</si>
  <si>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</si>
  <si>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</si>
  <si>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</si>
  <si>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</si>
  <si>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</si>
  <si>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</si>
  <si>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</si>
  <si>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</si>
  <si>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</si>
  <si>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</si>
  <si>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</si>
  <si>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</si>
  <si>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</si>
  <si>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</si>
  <si>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</si>
  <si>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</si>
  <si>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</si>
  <si>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</si>
  <si>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</si>
  <si>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</si>
  <si>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</si>
  <si>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</si>
  <si>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</si>
  <si>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</si>
  <si>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</si>
  <si>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</si>
  <si>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</si>
  <si>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</si>
  <si>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</si>
  <si>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</si>
  <si>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</si>
  <si>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</si>
  <si>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</si>
  <si>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</si>
  <si>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</si>
  <si>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</si>
  <si>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</si>
  <si>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</si>
  <si>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</si>
  <si>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</si>
  <si>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</si>
  <si>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</si>
  <si>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</si>
  <si>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</si>
  <si>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</si>
  <si>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</si>
  <si>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</si>
  <si>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</si>
  <si>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</si>
  <si>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</si>
  <si>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</si>
  <si>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</si>
  <si>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</si>
  <si>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</si>
  <si>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</si>
  <si>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</si>
  <si>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</si>
  <si>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</si>
  <si>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</si>
  <si>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</si>
  <si>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</si>
  <si>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</si>
  <si>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</si>
  <si>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</si>
  <si>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</si>
  <si>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</si>
  <si>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</si>
  <si>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</si>
  <si>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</si>
  <si>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</si>
  <si>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</si>
  <si>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</si>
  <si>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</si>
  <si>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</si>
  <si>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</si>
  <si>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</si>
  <si>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</si>
  <si>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</si>
  <si>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</si>
  <si>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</si>
  <si>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</si>
  <si>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</si>
  <si>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</si>
  <si>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</si>
  <si>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</si>
  <si>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</si>
  <si>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</si>
  <si>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</si>
  <si>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</si>
  <si>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</si>
  <si>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</si>
  <si>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</si>
  <si>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</si>
  <si>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</si>
  <si>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</si>
  <si>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</si>
  <si>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</si>
  <si>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</si>
  <si>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</si>
  <si>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</si>
  <si>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</si>
  <si>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</si>
  <si>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</si>
  <si>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</si>
  <si>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</si>
  <si>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</si>
  <si>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</si>
  <si>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</si>
  <si>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</si>
  <si>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</si>
  <si>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</si>
  <si>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</si>
  <si>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</si>
  <si>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</si>
  <si>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</si>
  <si>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</si>
  <si>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</si>
  <si>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</si>
  <si>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</si>
  <si>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</si>
  <si>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</si>
  <si>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</si>
  <si>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</si>
  <si>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</si>
  <si>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</si>
  <si>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</si>
  <si>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</si>
  <si>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</si>
  <si>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</si>
  <si>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</si>
  <si>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</si>
  <si>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</si>
  <si>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</si>
  <si>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</si>
  <si>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</si>
  <si>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</si>
  <si>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</si>
  <si>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</si>
  <si>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</si>
  <si>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</si>
  <si>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</si>
  <si>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</si>
  <si>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</si>
  <si>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</si>
  <si>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</si>
  <si>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</si>
  <si>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</si>
  <si>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</si>
  <si>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</si>
  <si>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</si>
  <si>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</si>
  <si>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</si>
  <si>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</si>
  <si>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</si>
  <si>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</si>
  <si>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</si>
  <si>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</si>
  <si>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</si>
  <si>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</si>
  <si>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</si>
  <si>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</si>
  <si>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</si>
  <si>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</si>
  <si>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</si>
  <si>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</si>
  <si>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</si>
  <si>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</si>
  <si>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</si>
  <si>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</si>
  <si>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</si>
  <si>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</si>
  <si>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</si>
  <si>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</si>
  <si>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</si>
  <si>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</si>
  <si>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</si>
  <si>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</si>
  <si>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</si>
  <si>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</si>
  <si>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</si>
  <si>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</si>
  <si>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</si>
  <si>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</si>
  <si>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</si>
  <si>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</si>
  <si>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</si>
  <si>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</si>
  <si>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</si>
  <si>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</si>
  <si>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</si>
  <si>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</si>
  <si>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</si>
  <si>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</si>
  <si>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</si>
  <si>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</si>
  <si>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</si>
  <si>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</si>
  <si>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</si>
  <si>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</si>
  <si>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</si>
  <si>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</si>
  <si>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</si>
  <si>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</si>
  <si>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</si>
  <si>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</si>
  <si>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</si>
  <si>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</si>
  <si>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</si>
  <si>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</si>
  <si>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</si>
  <si>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</si>
  <si>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</si>
  <si>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</si>
  <si>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</si>
  <si>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</si>
  <si>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</si>
  <si>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</si>
  <si>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</si>
  <si>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</si>
  <si>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</si>
  <si>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</si>
  <si>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</si>
  <si>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</si>
  <si>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</si>
  <si>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</si>
  <si>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</si>
  <si>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</si>
  <si>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</si>
  <si>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</si>
  <si>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</si>
  <si>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</si>
  <si>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</si>
  <si>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</si>
  <si>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</si>
  <si>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</si>
  <si>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</si>
  <si>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</si>
  <si>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</si>
  <si>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</si>
  <si>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</si>
  <si>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</si>
  <si>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</si>
  <si>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</si>
  <si>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</si>
  <si>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</si>
  <si>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</si>
  <si>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</si>
  <si>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</si>
  <si>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</si>
  <si>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</si>
  <si>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</si>
  <si>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</si>
  <si>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</si>
  <si>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</si>
  <si>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</si>
  <si>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</si>
  <si>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</si>
  <si>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</si>
  <si>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</si>
  <si>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</si>
  <si>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</si>
  <si>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</si>
  <si>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</si>
  <si>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</si>
  <si>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</si>
  <si>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</si>
  <si>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</si>
  <si>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</si>
  <si>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</si>
  <si>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</si>
  <si>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</si>
  <si>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</si>
  <si>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</si>
  <si>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</si>
  <si>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</si>
  <si>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</si>
  <si>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</si>
  <si>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</si>
  <si>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</si>
  <si>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</si>
  <si>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</si>
  <si>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</si>
  <si>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</si>
  <si>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</si>
  <si>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</si>
  <si>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</si>
  <si>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</si>
  <si>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</si>
  <si>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</si>
  <si>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</si>
  <si>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</si>
  <si>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</si>
  <si>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</si>
  <si>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</si>
  <si>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</si>
  <si>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</si>
  <si>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</si>
  <si>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</si>
  <si>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</si>
  <si>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</si>
  <si>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</si>
  <si>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</si>
  <si>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</si>
  <si>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</si>
  <si>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</si>
  <si>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</si>
  <si>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</si>
  <si>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</si>
  <si>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</si>
  <si>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</si>
  <si>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</si>
  <si>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</si>
  <si>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</si>
  <si>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</si>
  <si>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</si>
  <si>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</si>
  <si>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</si>
  <si>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</si>
  <si>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</si>
  <si>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</si>
  <si>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</si>
  <si>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</si>
  <si>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</si>
  <si>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</si>
  <si>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</si>
  <si>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</si>
  <si>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</si>
  <si>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</si>
  <si>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</si>
  <si>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</si>
  <si>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</si>
  <si>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</si>
  <si>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</si>
  <si>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</si>
  <si>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</si>
  <si>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</si>
  <si>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</si>
  <si>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</si>
  <si>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</si>
  <si>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</si>
  <si>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</si>
  <si>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</si>
  <si>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</si>
  <si>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</si>
  <si>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</si>
  <si>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</si>
  <si>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</si>
  <si>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</si>
  <si>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</si>
  <si>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</si>
  <si>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</si>
  <si>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</si>
  <si>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</si>
  <si>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</si>
  <si>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</si>
  <si>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</si>
  <si>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</si>
  <si>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</si>
  <si>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</si>
  <si>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</si>
  <si>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</si>
  <si>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</si>
  <si>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</si>
  <si>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</si>
  <si>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</si>
  <si>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</si>
  <si>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</si>
  <si>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</si>
  <si>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</si>
  <si>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</si>
  <si>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</si>
  <si>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</si>
  <si>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</si>
  <si>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</si>
  <si>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</si>
  <si>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</si>
  <si>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</si>
  <si>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</si>
  <si>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</si>
  <si>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</si>
  <si>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</si>
  <si>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</si>
  <si>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</si>
  <si>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</si>
  <si>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</si>
  <si>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</si>
  <si>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</si>
  <si>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</si>
  <si>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</si>
  <si>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</si>
  <si>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</si>
  <si>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</si>
  <si>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</si>
  <si>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</si>
  <si>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</si>
  <si>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</si>
  <si>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</si>
  <si>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</si>
  <si>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</si>
  <si>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</si>
  <si>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</si>
  <si>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</si>
  <si>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</si>
  <si>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</si>
  <si>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</si>
  <si>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</si>
  <si>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</si>
  <si>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</si>
  <si>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</si>
  <si>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</si>
  <si>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</si>
  <si>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</si>
  <si>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</si>
  <si>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</si>
  <si>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</si>
  <si>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</si>
  <si>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</si>
  <si>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</si>
  <si>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</si>
  <si>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</si>
  <si>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</si>
  <si>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</si>
  <si>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</si>
  <si>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</si>
  <si>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</si>
  <si>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</si>
  <si>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</si>
  <si>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</si>
  <si>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</si>
  <si>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</si>
  <si>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</si>
  <si>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</si>
  <si>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</si>
  <si>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</si>
  <si>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</si>
  <si>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</si>
  <si>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</si>
  <si>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</si>
  <si>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</si>
  <si>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</si>
  <si>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</si>
  <si>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</si>
  <si>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</si>
  <si>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</si>
  <si>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</si>
  <si>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</si>
  <si>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</si>
  <si>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</si>
  <si>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</si>
  <si>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</si>
  <si>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</si>
  <si>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</si>
  <si>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</si>
  <si>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</si>
  <si>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</si>
  <si>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</si>
  <si>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</si>
  <si>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</si>
  <si>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</si>
  <si>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</si>
  <si>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</si>
  <si>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</si>
  <si>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</si>
  <si>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</si>
  <si>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</si>
  <si>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</si>
  <si>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</si>
  <si>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</si>
  <si>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</si>
  <si>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</si>
  <si>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</si>
  <si>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</si>
  <si>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</si>
  <si>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</si>
  <si>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</si>
  <si>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</si>
  <si>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</si>
  <si>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</si>
  <si>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</si>
  <si>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</si>
  <si>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</si>
  <si>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</si>
  <si>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</si>
  <si>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</si>
  <si>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</si>
  <si>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</si>
  <si>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</si>
  <si>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</si>
  <si>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</si>
  <si>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</si>
  <si>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</si>
  <si>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</si>
  <si>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</si>
  <si>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</si>
  <si>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</si>
  <si>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</si>
  <si>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</si>
  <si>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</si>
  <si>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</si>
  <si>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</si>
  <si>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</si>
  <si>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</si>
  <si>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</si>
  <si>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</si>
  <si>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</si>
  <si>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</si>
  <si>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</si>
  <si>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</si>
  <si>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</si>
  <si>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</si>
  <si>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</si>
  <si>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</si>
  <si>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</si>
  <si>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</si>
  <si>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</si>
  <si>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</si>
  <si>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</si>
  <si>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</si>
  <si>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</si>
  <si>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</si>
  <si>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</si>
  <si>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</si>
  <si>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</si>
  <si>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</si>
  <si>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</si>
  <si>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</si>
  <si>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</si>
  <si>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</si>
  <si>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</si>
  <si>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</si>
  <si>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</si>
  <si>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</si>
  <si>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</si>
  <si>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</si>
  <si>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</si>
  <si>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</si>
  <si>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</si>
  <si>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</si>
  <si>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</si>
  <si>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</si>
  <si>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</si>
  <si>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</si>
  <si>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</si>
  <si>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</si>
  <si>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</si>
  <si>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</si>
  <si>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</si>
  <si>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</si>
  <si>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</si>
  <si>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</si>
  <si>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</si>
  <si>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</si>
  <si>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</si>
  <si>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</si>
  <si>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</si>
  <si>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</si>
  <si>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</si>
  <si>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</si>
  <si>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</si>
  <si>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</si>
  <si>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</si>
  <si>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</si>
  <si>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</si>
  <si>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</si>
  <si>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</si>
  <si>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</si>
  <si>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</si>
  <si>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</si>
  <si>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</si>
  <si>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</si>
  <si>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</si>
  <si>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</si>
  <si>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</si>
  <si>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</si>
  <si>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</si>
  <si>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</si>
  <si>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</si>
  <si>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</si>
  <si>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</si>
  <si>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</si>
  <si>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</si>
  <si>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</si>
  <si>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</si>
  <si>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</si>
  <si>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</si>
  <si>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</si>
  <si>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</si>
  <si>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</si>
  <si>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</si>
  <si>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</si>
  <si>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</si>
  <si>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</si>
  <si>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</si>
  <si>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</si>
  <si>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</si>
  <si>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</si>
  <si>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</si>
  <si>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</si>
  <si>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</si>
  <si>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</si>
  <si>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</si>
  <si>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</si>
  <si>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</si>
  <si>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</si>
  <si>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</si>
  <si>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</si>
  <si>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</si>
  <si>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</si>
  <si>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</si>
  <si>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</si>
  <si>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</si>
  <si>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</si>
  <si>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</si>
  <si>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</si>
  <si>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</si>
  <si>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</si>
  <si>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</si>
  <si>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</si>
  <si>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</si>
  <si>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</si>
  <si>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</si>
  <si>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</si>
  <si>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</si>
  <si>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</si>
  <si>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</si>
  <si>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</si>
  <si>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</si>
  <si>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</si>
  <si>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</si>
  <si>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</si>
  <si>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</si>
  <si>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</si>
  <si>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</si>
  <si>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</si>
  <si>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</si>
  <si>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</si>
  <si>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</si>
  <si>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</si>
  <si>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</si>
  <si>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</si>
  <si>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</si>
  <si>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</si>
  <si>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</si>
  <si>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</si>
  <si>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</si>
  <si>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</si>
  <si>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</si>
  <si>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</si>
  <si>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</si>
  <si>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</si>
  <si>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</si>
  <si>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</si>
  <si>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</si>
  <si>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</si>
  <si>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</si>
  <si>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</si>
  <si>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</si>
  <si>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</si>
  <si>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</si>
  <si>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</si>
  <si>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</si>
  <si>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</si>
  <si>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</si>
  <si>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</si>
  <si>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</si>
  <si>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</si>
  <si>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</si>
  <si>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</si>
  <si>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</si>
  <si>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</si>
  <si>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</si>
  <si>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</si>
  <si>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</si>
  <si>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</si>
  <si>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</si>
  <si>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</si>
  <si>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</si>
  <si>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</si>
  <si>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</si>
  <si>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</si>
  <si>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</si>
  <si>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</si>
  <si>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</si>
  <si>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</si>
  <si>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</si>
  <si>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</si>
  <si>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</si>
  <si>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</si>
  <si>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</si>
  <si>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</si>
  <si>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</si>
  <si>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</si>
  <si>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</si>
  <si>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</si>
  <si>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</si>
  <si>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</si>
  <si>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</si>
  <si>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</si>
  <si>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</si>
  <si>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</si>
  <si>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</si>
  <si>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</si>
  <si>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</si>
  <si>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</si>
  <si>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</si>
  <si>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</si>
  <si>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</si>
  <si>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</si>
  <si>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</si>
  <si>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</si>
  <si>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</si>
  <si>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</si>
  <si>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</si>
  <si>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</si>
  <si>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</si>
  <si>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</si>
  <si>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</si>
  <si>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</si>
  <si>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</si>
  <si>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</si>
  <si>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</si>
  <si>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</si>
  <si>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</si>
  <si>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</si>
  <si>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</si>
  <si>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</si>
  <si>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</si>
  <si>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</si>
  <si>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</si>
  <si>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</si>
  <si>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</si>
  <si>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</si>
  <si>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</si>
  <si>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</si>
  <si>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</si>
  <si>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</si>
  <si>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</si>
  <si>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</si>
  <si>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</si>
  <si>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</si>
  <si>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</si>
  <si>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</si>
  <si>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</si>
  <si>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</si>
  <si>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</si>
  <si>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</si>
  <si>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</si>
  <si>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</si>
  <si>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</si>
  <si>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</si>
  <si>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</si>
  <si>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</si>
  <si>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</si>
  <si>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</si>
  <si>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</si>
  <si>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</si>
  <si>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</si>
  <si>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</si>
  <si>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</si>
  <si>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</si>
  <si>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</si>
  <si>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</si>
  <si>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</si>
  <si>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</si>
  <si>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</si>
  <si>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</si>
  <si>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</si>
  <si>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</si>
  <si>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</si>
  <si>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</si>
  <si>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</si>
  <si>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</si>
  <si>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</si>
  <si>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</si>
  <si>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</si>
  <si>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</si>
  <si>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</si>
  <si>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</si>
  <si>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</si>
  <si>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</si>
  <si>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</si>
  <si>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</si>
  <si>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</si>
  <si>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</si>
  <si>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</si>
  <si>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</si>
  <si>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</si>
  <si>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</si>
  <si>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</si>
  <si>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</si>
  <si>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</si>
  <si>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</si>
  <si>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</si>
  <si>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</si>
  <si>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</si>
  <si>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</si>
  <si>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</si>
  <si>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</si>
  <si>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</si>
  <si>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</si>
  <si>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</si>
  <si>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</si>
  <si>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</si>
  <si>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</si>
  <si>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</si>
  <si>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</si>
  <si>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</si>
  <si>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</si>
  <si>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</si>
  <si>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</si>
  <si>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</si>
  <si>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</si>
  <si>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</si>
  <si>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</si>
  <si>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</si>
  <si>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</si>
  <si>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</si>
  <si>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</si>
  <si>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</si>
  <si>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</si>
  <si>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</si>
  <si>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</si>
  <si>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</si>
  <si>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</si>
  <si>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</si>
  <si>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</si>
  <si>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</si>
  <si>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</si>
  <si>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</si>
  <si>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</si>
  <si>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</si>
  <si>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</si>
  <si>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</si>
  <si>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</si>
  <si>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</si>
  <si>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</si>
  <si>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</si>
  <si>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</si>
  <si>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</si>
  <si>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</si>
  <si>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</si>
  <si>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</si>
  <si>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</si>
  <si>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</si>
  <si>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</si>
  <si>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</si>
  <si>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</si>
  <si>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</si>
  <si>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</si>
  <si>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</si>
  <si>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</si>
  <si>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</si>
  <si>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</si>
  <si>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</si>
  <si>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</si>
  <si>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</si>
  <si>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</si>
  <si>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</si>
  <si>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</si>
  <si>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</si>
  <si>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</si>
  <si>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</si>
  <si>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</si>
  <si>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</si>
  <si>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</si>
  <si>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</si>
  <si>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</si>
  <si>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</si>
  <si>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</si>
  <si>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</si>
  <si>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</si>
  <si>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</si>
  <si>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</si>
  <si>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</si>
  <si>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</si>
  <si>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</si>
  <si>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</si>
  <si>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</si>
  <si>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</si>
  <si>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</si>
  <si>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</si>
  <si>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</si>
  <si>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</si>
  <si>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</si>
  <si>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</si>
  <si>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</si>
  <si>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</si>
  <si>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</si>
  <si>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</si>
  <si>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</si>
  <si>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</si>
  <si>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</si>
  <si>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</si>
  <si>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</si>
  <si>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</si>
  <si>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</si>
  <si>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</si>
  <si>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</si>
  <si>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</si>
  <si>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</si>
  <si>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</si>
  <si>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</si>
  <si>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</si>
  <si>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</si>
  <si>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</si>
  <si>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</si>
  <si>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</si>
  <si>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</si>
  <si>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</si>
  <si>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</si>
  <si>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</si>
  <si>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</si>
  <si>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</si>
  <si>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</si>
  <si>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</si>
  <si>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</si>
  <si>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</si>
  <si>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</si>
  <si>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</si>
  <si>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</si>
  <si>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</si>
  <si>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</si>
  <si>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</si>
  <si>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</si>
  <si>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</si>
  <si>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</si>
  <si>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</si>
  <si>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</si>
  <si>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</si>
  <si>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</si>
  <si>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</si>
  <si>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</si>
  <si>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</si>
  <si>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</si>
  <si>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</si>
  <si>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</si>
  <si>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</si>
  <si>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</si>
  <si>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</si>
  <si>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</si>
  <si>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</si>
  <si>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</si>
  <si>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</si>
  <si>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</si>
  <si>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</si>
  <si>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</si>
  <si>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</si>
  <si>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</si>
  <si>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</si>
  <si>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</si>
  <si>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</si>
  <si>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</si>
  <si>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</si>
  <si>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</si>
  <si>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</si>
  <si>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</si>
  <si>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</si>
  <si>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</si>
  <si>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</si>
  <si>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</si>
  <si>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</si>
  <si>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</si>
  <si>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</si>
  <si>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</si>
  <si>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</si>
  <si>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</si>
  <si>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</si>
  <si>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</si>
  <si>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</si>
  <si>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</si>
  <si>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</si>
  <si>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</si>
  <si>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</si>
  <si>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</si>
  <si>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</si>
  <si>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</si>
  <si>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</si>
  <si>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</si>
  <si>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</si>
  <si>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</si>
  <si>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</si>
  <si>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</si>
  <si>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</si>
  <si>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</si>
  <si>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</si>
  <si>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</si>
  <si>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</si>
  <si>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</si>
  <si>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</si>
  <si>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</si>
  <si>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</si>
  <si>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</si>
  <si>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</si>
  <si>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</si>
  <si>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</si>
  <si>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</si>
  <si>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</si>
  <si>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</si>
  <si>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</si>
  <si>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</si>
  <si>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</si>
  <si>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</si>
  <si>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</si>
  <si>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</si>
  <si>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</si>
  <si>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</si>
  <si>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</si>
  <si>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</si>
  <si>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</si>
  <si>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</si>
  <si>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</si>
  <si>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</si>
  <si>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</si>
  <si>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</si>
  <si>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</si>
  <si>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</si>
  <si>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</si>
  <si>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</si>
  <si>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</si>
  <si>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</si>
  <si>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</si>
  <si>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</si>
  <si>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</si>
  <si>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</si>
  <si>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</si>
  <si>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</si>
  <si>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</si>
  <si>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</si>
  <si>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</si>
  <si>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</si>
  <si>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</si>
  <si>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</si>
  <si>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</si>
  <si>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</si>
  <si>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</si>
  <si>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</si>
  <si>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</si>
  <si>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</si>
  <si>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</si>
  <si>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</si>
  <si>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</si>
  <si>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</si>
  <si>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</si>
  <si>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</si>
  <si>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</si>
  <si>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</si>
  <si>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</si>
  <si>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</si>
  <si>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</si>
  <si>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</si>
  <si>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</si>
  <si>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</si>
  <si>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</si>
  <si>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</si>
  <si>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</si>
  <si>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</si>
  <si>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</si>
  <si>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</si>
  <si>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</si>
  <si>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</si>
  <si>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</si>
  <si>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</si>
  <si>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</si>
  <si>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</si>
  <si>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</si>
  <si>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</si>
  <si>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</si>
  <si>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</si>
  <si>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</si>
  <si>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</si>
  <si>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</si>
  <si>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</si>
  <si>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</si>
  <si>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</si>
  <si>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</si>
  <si>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</si>
  <si>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</si>
  <si>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</si>
  <si>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</si>
  <si>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</si>
  <si>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</si>
  <si>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</si>
  <si>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</si>
  <si>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</si>
  <si>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</si>
  <si>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</si>
  <si>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</si>
  <si>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</si>
  <si>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</si>
  <si>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</si>
  <si>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</si>
  <si>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</si>
  <si>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</si>
  <si>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</si>
  <si>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</si>
  <si>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</si>
  <si>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</si>
  <si>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</si>
  <si>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</si>
  <si>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</si>
  <si>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</si>
  <si>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</si>
  <si>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</si>
  <si>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</si>
  <si>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</si>
  <si>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</si>
  <si>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</si>
  <si>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</si>
  <si>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</si>
  <si>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</si>
  <si>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</si>
  <si>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</si>
  <si>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</si>
  <si>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</si>
  <si>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</si>
  <si>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</si>
  <si>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</si>
  <si>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</si>
  <si>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</si>
  <si>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</si>
  <si>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</si>
  <si>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</si>
  <si>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</si>
  <si>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</si>
  <si>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</si>
  <si>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</si>
  <si>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</si>
  <si>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</si>
  <si>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</si>
  <si>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</si>
  <si>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</si>
  <si>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</si>
  <si>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</si>
  <si>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</si>
  <si>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</si>
  <si>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</si>
  <si>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</si>
  <si>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</si>
  <si>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</si>
  <si>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</si>
  <si>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</si>
  <si>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</si>
  <si>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</si>
  <si>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</si>
  <si>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</si>
  <si>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</si>
  <si>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</si>
  <si>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</si>
  <si>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</si>
  <si>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</si>
  <si>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</si>
  <si>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</si>
  <si>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</si>
  <si>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</si>
  <si>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</si>
  <si>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</si>
  <si>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</si>
  <si>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</si>
  <si>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</si>
  <si>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</si>
  <si>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</si>
  <si>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</si>
  <si>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</si>
  <si>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</si>
  <si>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</si>
  <si>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</si>
  <si>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</si>
  <si>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</si>
  <si>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</si>
  <si>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</si>
  <si>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</si>
  <si>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</si>
  <si>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</si>
  <si>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</si>
  <si>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</si>
  <si>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</si>
  <si>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</si>
  <si>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</si>
  <si>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</si>
  <si>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</si>
  <si>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</si>
  <si>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</si>
  <si>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</si>
  <si>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</si>
  <si>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</si>
  <si>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</si>
  <si>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</si>
  <si>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</si>
  <si>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</si>
  <si>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</si>
  <si>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</si>
  <si>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</si>
  <si>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</si>
  <si>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</si>
  <si>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</si>
  <si>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</si>
  <si>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</si>
  <si>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</si>
  <si>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</si>
  <si>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</si>
  <si>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</si>
  <si>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</si>
  <si>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</si>
  <si>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</si>
  <si>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</si>
  <si>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</si>
  <si>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</si>
  <si>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</si>
  <si>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</si>
  <si>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</si>
  <si>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</si>
  <si>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</si>
  <si>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</si>
  <si>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</si>
  <si>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</si>
  <si>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</si>
  <si>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</si>
  <si>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</si>
  <si>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</si>
  <si>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</si>
  <si>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</si>
  <si>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</si>
  <si>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</si>
  <si>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</si>
  <si>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</si>
  <si>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</si>
  <si>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</si>
  <si>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</si>
  <si>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</si>
  <si>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</si>
  <si>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</si>
  <si>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</si>
  <si>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</si>
  <si>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</si>
  <si>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</si>
  <si>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</si>
  <si>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</si>
  <si>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</si>
  <si>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</si>
  <si>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</si>
  <si>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</si>
  <si>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</si>
  <si>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</si>
  <si>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</si>
  <si>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</si>
  <si>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</si>
  <si>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</si>
  <si>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</si>
  <si>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</si>
  <si>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</si>
  <si>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</si>
  <si>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</si>
  <si>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</si>
  <si>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</si>
  <si>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</si>
  <si>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</si>
  <si>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</si>
  <si>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</si>
  <si>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</si>
  <si>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</si>
  <si>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</si>
  <si>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</si>
  <si>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</si>
  <si>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</si>
  <si>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</si>
  <si>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</si>
  <si>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</si>
  <si>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</si>
  <si>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</si>
  <si>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</si>
  <si>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</si>
  <si>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</si>
  <si>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</si>
  <si>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</si>
  <si>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</si>
  <si>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</si>
  <si>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</si>
  <si>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</si>
  <si>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</si>
  <si>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</si>
  <si>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</si>
  <si>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</si>
  <si>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</si>
  <si>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</si>
  <si>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</si>
  <si>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</si>
  <si>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</si>
  <si>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</si>
  <si>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</si>
  <si>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</si>
  <si>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</si>
  <si>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</si>
  <si>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</si>
  <si>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</si>
  <si>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</si>
  <si>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</si>
  <si>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</si>
  <si>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</si>
  <si>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</si>
  <si>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</si>
  <si>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</si>
  <si>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</si>
  <si>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</si>
  <si>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</si>
  <si>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</si>
  <si>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</si>
  <si>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</si>
  <si>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</si>
  <si>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</si>
  <si>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</si>
  <si>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</si>
  <si>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</si>
  <si>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</si>
  <si>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</si>
  <si>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</si>
  <si>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</si>
  <si>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</si>
  <si>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</si>
  <si>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</si>
  <si>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</si>
  <si>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</si>
  <si>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</si>
  <si>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</si>
  <si>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</si>
  <si>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</si>
  <si>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</si>
  <si>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</si>
  <si>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</si>
  <si>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</si>
  <si>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</si>
  <si>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</si>
  <si>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</si>
  <si>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</si>
  <si>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</si>
  <si>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</si>
  <si>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</si>
  <si>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</si>
  <si>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</si>
  <si>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</si>
  <si>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</si>
  <si>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</si>
  <si>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</si>
  <si>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</si>
  <si>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</si>
  <si>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</si>
  <si>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</si>
  <si>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</si>
  <si>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</si>
  <si>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</si>
  <si>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</si>
  <si>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</si>
  <si>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</si>
  <si>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</si>
  <si>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</si>
  <si>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</si>
  <si>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</si>
  <si>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</si>
  <si>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</si>
  <si>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</si>
  <si>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</si>
  <si>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</si>
  <si>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</si>
  <si>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</si>
  <si>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</si>
  <si>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</si>
  <si>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</si>
  <si>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</si>
  <si>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</si>
  <si>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</si>
  <si>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</si>
  <si>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</si>
  <si>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</si>
  <si>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</si>
  <si>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</si>
  <si>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</si>
  <si>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</si>
  <si>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</si>
  <si>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</si>
  <si>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</si>
  <si>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</si>
  <si>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</si>
  <si>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</si>
  <si>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</si>
  <si>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</si>
  <si>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</si>
  <si>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</si>
  <si>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</si>
  <si>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</si>
  <si>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</si>
  <si>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</si>
  <si>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</si>
  <si>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</si>
  <si>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</si>
  <si>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</si>
  <si>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</si>
  <si>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</si>
  <si>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</si>
  <si>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</si>
  <si>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</si>
  <si>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</si>
  <si>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</si>
  <si>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</si>
  <si>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</si>
  <si>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</si>
  <si>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</si>
  <si>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</si>
  <si>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</si>
  <si>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</si>
  <si>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</si>
  <si>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</si>
  <si>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</si>
  <si>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</si>
  <si>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</si>
  <si>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</si>
  <si>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</si>
  <si>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</si>
  <si>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</si>
  <si>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</si>
  <si>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</si>
  <si>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</si>
  <si>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</si>
  <si>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</si>
  <si>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</si>
  <si>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</si>
  <si>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</si>
  <si>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</si>
  <si>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</si>
  <si>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</si>
  <si>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</si>
  <si>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</si>
  <si>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</si>
  <si>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</si>
  <si>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</si>
  <si>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</si>
  <si>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</si>
  <si>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</si>
  <si>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</si>
  <si>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</si>
  <si>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</si>
  <si>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</si>
  <si>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</si>
  <si>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</si>
  <si>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</si>
  <si>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</si>
  <si>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</si>
  <si>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</si>
  <si>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</si>
  <si>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</si>
  <si>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</si>
  <si>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</si>
  <si>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</si>
  <si>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</si>
  <si>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</si>
  <si>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</si>
  <si>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</si>
  <si>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</si>
  <si>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</si>
  <si>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</si>
  <si>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</si>
  <si>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</si>
  <si>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</si>
  <si>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</si>
  <si>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</si>
  <si>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</si>
  <si>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</si>
  <si>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</si>
  <si>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</si>
  <si>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</si>
  <si>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</si>
  <si>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</si>
  <si>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</si>
  <si>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</si>
  <si>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</si>
  <si>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</si>
  <si>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</si>
  <si>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</si>
  <si>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</si>
  <si>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</si>
  <si>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</si>
  <si>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</si>
  <si>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</si>
  <si>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</si>
  <si>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</si>
  <si>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</si>
  <si>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</si>
  <si>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</si>
  <si>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</si>
  <si>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</si>
  <si>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</si>
  <si>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</si>
  <si>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</si>
  <si>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</si>
  <si>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</si>
  <si>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</si>
  <si>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</si>
  <si>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</si>
  <si>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</si>
  <si>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</si>
  <si>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</si>
  <si>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</si>
  <si>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</si>
  <si>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</si>
  <si>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</si>
  <si>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</si>
  <si>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</si>
  <si>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</si>
  <si>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</si>
  <si>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</si>
  <si>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</si>
  <si>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</si>
  <si>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</si>
  <si>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</si>
  <si>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</si>
  <si>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</si>
  <si>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</si>
  <si>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</si>
  <si>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</si>
  <si>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</si>
  <si>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</si>
  <si>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</si>
  <si>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</si>
  <si>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</si>
  <si>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</si>
  <si>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</si>
  <si>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</si>
  <si>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</si>
  <si>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</si>
  <si>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</si>
  <si>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</si>
  <si>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</si>
  <si>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</si>
  <si>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</si>
  <si>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</si>
  <si>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</si>
  <si>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</si>
  <si>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</si>
  <si>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</si>
  <si>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</si>
  <si>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</si>
  <si>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</si>
  <si>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</si>
  <si>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</si>
  <si>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</si>
  <si>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</si>
  <si>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</si>
  <si>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</si>
  <si>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</si>
  <si>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</si>
  <si>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</si>
  <si>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</si>
  <si>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</si>
  <si>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</si>
  <si>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</si>
  <si>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</si>
  <si>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</si>
  <si>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</si>
  <si>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</si>
  <si>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</si>
  <si>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</si>
  <si>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</si>
  <si>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</si>
  <si>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</si>
  <si>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</si>
  <si>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</si>
  <si>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</si>
  <si>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</si>
  <si>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</si>
  <si>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</si>
  <si>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</si>
  <si>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</si>
  <si>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</si>
  <si>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</si>
  <si>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</si>
  <si>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</si>
  <si>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</si>
  <si>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</si>
  <si>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</si>
  <si>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</si>
  <si>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</si>
  <si>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</si>
  <si>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</si>
  <si>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</si>
  <si>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</si>
  <si>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</si>
  <si>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</si>
  <si>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</si>
  <si>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</si>
  <si>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</si>
  <si>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</si>
  <si>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</si>
  <si>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</si>
  <si>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</si>
  <si>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</si>
  <si>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</si>
  <si>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</si>
  <si>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</si>
  <si>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</si>
  <si>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</si>
  <si>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</si>
  <si>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</si>
  <si>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</si>
  <si>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</si>
  <si>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</si>
  <si>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</si>
  <si>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</si>
  <si>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</si>
  <si>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</si>
  <si>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</si>
  <si>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</si>
  <si>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</si>
  <si>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</si>
  <si>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</si>
  <si>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</si>
  <si>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</si>
  <si>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</si>
  <si>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</si>
  <si>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</si>
  <si>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</si>
  <si>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</si>
  <si>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</si>
  <si>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</si>
  <si>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</si>
  <si>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</si>
  <si>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</si>
  <si>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</si>
  <si>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</si>
  <si>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</si>
  <si>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</si>
  <si>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</si>
  <si>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</si>
  <si>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</si>
  <si>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</si>
  <si>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</si>
  <si>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</si>
  <si>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</si>
  <si>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</si>
  <si>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</si>
  <si>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</si>
  <si>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</si>
  <si>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</si>
  <si>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</si>
  <si>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</si>
  <si>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</si>
  <si>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</si>
  <si>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</si>
  <si>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</si>
  <si>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</si>
  <si>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</si>
  <si>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</si>
  <si>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</si>
  <si>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</si>
  <si>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</si>
  <si>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</si>
  <si>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</si>
  <si>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</si>
  <si>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</si>
  <si>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</si>
  <si>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</si>
  <si>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</si>
  <si>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</si>
  <si>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</si>
  <si>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</si>
  <si>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</si>
  <si>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</si>
  <si>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</si>
  <si>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</si>
  <si>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</si>
  <si>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</si>
  <si>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</si>
  <si>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</si>
  <si>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</si>
  <si>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</si>
  <si>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</si>
  <si>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</si>
  <si>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</si>
  <si>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</si>
  <si>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</si>
  <si>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</si>
  <si>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</si>
  <si>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</si>
  <si>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</si>
  <si>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</si>
  <si>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</si>
  <si>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</si>
  <si>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</si>
  <si>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</si>
  <si>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</si>
  <si>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</si>
  <si>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</si>
  <si>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</si>
  <si>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</si>
  <si>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</si>
  <si>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</si>
  <si>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</si>
  <si>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</si>
  <si>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</si>
  <si>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</si>
  <si>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</si>
  <si>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</si>
  <si>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</si>
  <si>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</si>
  <si>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</si>
  <si>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</si>
  <si>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</si>
  <si>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</si>
  <si>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</si>
  <si>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</si>
  <si>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</si>
  <si>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</si>
  <si>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</si>
  <si>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</si>
  <si>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</si>
  <si>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</si>
  <si>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</si>
  <si>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</si>
  <si>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</si>
  <si>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</si>
  <si>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</si>
  <si>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</si>
  <si>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</si>
  <si>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</si>
  <si>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</si>
  <si>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</si>
  <si>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</si>
  <si>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</si>
  <si>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</si>
  <si>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</si>
  <si>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</si>
  <si>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</si>
  <si>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</si>
  <si>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</si>
  <si>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</si>
  <si>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</si>
  <si>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</si>
  <si>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</si>
  <si>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</si>
  <si>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</si>
  <si>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</si>
  <si>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</si>
  <si>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</si>
  <si>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</si>
  <si>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</si>
  <si>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</si>
  <si>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</si>
  <si>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</si>
  <si>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</si>
  <si>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</si>
  <si>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</si>
  <si>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</si>
  <si>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</si>
  <si>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</si>
  <si>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</si>
  <si>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</si>
  <si>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</si>
  <si>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</si>
  <si>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</si>
  <si>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</si>
  <si>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</si>
  <si>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</si>
  <si>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</si>
  <si>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</si>
  <si>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</si>
  <si>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</si>
  <si>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</si>
  <si>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</si>
  <si>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</si>
  <si>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</si>
  <si>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</si>
  <si>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</si>
  <si>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</si>
  <si>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</si>
  <si>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</si>
  <si>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</si>
  <si>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</si>
  <si>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</si>
  <si>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</si>
  <si>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</si>
  <si>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</si>
  <si>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</si>
  <si>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</si>
  <si>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</si>
  <si>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</si>
  <si>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</si>
  <si>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</si>
  <si>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</si>
  <si>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</si>
  <si>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</si>
  <si>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</si>
  <si>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</si>
  <si>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</si>
  <si>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</si>
  <si>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</si>
  <si>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</si>
  <si>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</si>
  <si>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</si>
  <si>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</si>
  <si>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</si>
  <si>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</si>
  <si>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</si>
  <si>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</si>
  <si>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</si>
  <si>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</si>
  <si>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</si>
  <si>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</si>
  <si>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</si>
  <si>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</si>
  <si>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</si>
  <si>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</si>
  <si>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</si>
  <si>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</si>
  <si>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</si>
  <si>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</si>
  <si>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</si>
  <si>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</si>
  <si>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</si>
  <si>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</si>
  <si>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</si>
  <si>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</si>
  <si>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</si>
  <si>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</si>
  <si>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</si>
  <si>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</si>
  <si>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</si>
  <si>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</si>
  <si>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</si>
  <si>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</si>
  <si>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</si>
  <si>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</si>
  <si>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</si>
  <si>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</si>
  <si>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</si>
  <si>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</si>
  <si>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</si>
  <si>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</si>
  <si>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</si>
  <si>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</si>
  <si>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</si>
  <si>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</si>
  <si>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</si>
  <si>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</si>
  <si>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</si>
  <si>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</si>
  <si>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</si>
  <si>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</si>
  <si>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</si>
  <si>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</si>
  <si>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</si>
  <si>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</si>
  <si>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</si>
  <si>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</si>
  <si>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</si>
  <si>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</si>
  <si>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</si>
  <si>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</si>
  <si>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</si>
  <si>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</si>
  <si>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</si>
  <si>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</si>
  <si>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</si>
  <si>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</si>
  <si>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</si>
  <si>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</si>
  <si>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</si>
  <si>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</si>
  <si>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</si>
  <si>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</si>
  <si>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</si>
  <si>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</si>
  <si>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</si>
  <si>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</si>
  <si>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</si>
  <si>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</si>
  <si>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</si>
  <si>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</si>
  <si>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</si>
  <si>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</si>
  <si>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</si>
  <si>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</si>
  <si>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</si>
  <si>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</si>
  <si>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</si>
  <si>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</si>
  <si>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</si>
  <si>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</si>
  <si>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</si>
  <si>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</si>
  <si>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</si>
  <si>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</si>
  <si>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</si>
  <si>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</si>
  <si>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</si>
  <si>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</si>
  <si>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</si>
  <si>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</si>
  <si>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</si>
  <si>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</si>
  <si>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</si>
  <si>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</si>
  <si>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</si>
  <si>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</si>
  <si>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</si>
  <si>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</si>
  <si>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</si>
  <si>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</si>
  <si>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</si>
  <si>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</si>
  <si>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</si>
  <si>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</si>
  <si>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</si>
  <si>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</si>
  <si>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</si>
  <si>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</si>
  <si>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</si>
  <si>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</si>
  <si>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</si>
  <si>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</si>
  <si>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</si>
  <si>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</si>
  <si>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</si>
  <si>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</si>
  <si>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</si>
  <si>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</si>
  <si>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</si>
  <si>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</si>
  <si>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</si>
  <si>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</si>
  <si>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</si>
  <si>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</si>
  <si>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</si>
  <si>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</si>
  <si>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</si>
  <si>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</si>
  <si>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</si>
  <si>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</si>
  <si>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</si>
  <si>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</si>
  <si>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</si>
  <si>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</si>
  <si>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</si>
  <si>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</si>
  <si>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</si>
  <si>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</si>
  <si>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</si>
  <si>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</si>
  <si>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</si>
  <si>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</si>
  <si>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</si>
  <si>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</si>
  <si>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</si>
  <si>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</si>
  <si>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</si>
  <si>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</si>
  <si>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</si>
  <si>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</si>
  <si>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</si>
  <si>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</si>
  <si>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</si>
  <si>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</si>
  <si>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</si>
  <si>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</si>
  <si>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</si>
  <si>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</si>
  <si>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</si>
  <si>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</si>
  <si>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</si>
  <si>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</si>
  <si>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</si>
  <si>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</si>
  <si>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</si>
  <si>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</si>
  <si>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</si>
  <si>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</si>
  <si>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</si>
  <si>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</si>
  <si>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</si>
  <si>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</si>
  <si>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</si>
  <si>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</si>
  <si>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</si>
  <si>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</si>
  <si>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</si>
  <si>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</si>
  <si>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</si>
  <si>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</si>
  <si>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</si>
  <si>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</si>
  <si>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</si>
  <si>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</si>
  <si>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</si>
  <si>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</si>
  <si>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</si>
  <si>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</si>
  <si>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</si>
  <si>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</si>
  <si>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</si>
  <si>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</si>
  <si>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</si>
  <si>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</si>
  <si>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</si>
  <si>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</si>
  <si>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</si>
  <si>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</si>
  <si>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</si>
  <si>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</si>
  <si>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</si>
  <si>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</si>
  <si>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</si>
  <si>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</si>
  <si>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</si>
  <si>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</si>
  <si>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</si>
  <si>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</si>
  <si>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</si>
  <si>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</si>
  <si>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</si>
  <si>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</si>
  <si>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</si>
  <si>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</si>
  <si>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</si>
  <si>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</si>
  <si>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</si>
  <si>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</si>
  <si>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</si>
  <si>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</si>
  <si>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</si>
  <si>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</si>
  <si>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</si>
  <si>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</si>
  <si>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</si>
  <si>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</si>
  <si>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</si>
  <si>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</si>
  <si>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</si>
  <si>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</si>
  <si>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</si>
  <si>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</si>
  <si>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</si>
  <si>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</si>
  <si>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</si>
  <si>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</si>
  <si>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</si>
  <si>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</si>
  <si>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</si>
  <si>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</si>
  <si>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</si>
  <si>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</si>
  <si>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</si>
  <si>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</si>
  <si>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</si>
  <si>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</si>
  <si>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</si>
  <si>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</si>
  <si>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</si>
  <si>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</si>
  <si>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</si>
  <si>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</si>
  <si>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</si>
  <si>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</si>
  <si>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</si>
  <si>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</si>
  <si>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</si>
  <si>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</si>
  <si>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</si>
  <si>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</si>
  <si>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</si>
  <si>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</si>
  <si>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</si>
  <si>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</si>
  <si>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</si>
  <si>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</si>
  <si>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</si>
  <si>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</si>
  <si>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</si>
  <si>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</si>
  <si>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</si>
  <si>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</si>
  <si>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</si>
  <si>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</si>
  <si>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</si>
  <si>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</si>
  <si>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</si>
  <si>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</si>
  <si>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</si>
  <si>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</si>
  <si>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</si>
  <si>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</si>
  <si>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</si>
  <si>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</si>
  <si>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</si>
  <si>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</si>
  <si>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</si>
  <si>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</si>
  <si>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</si>
  <si>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</si>
  <si>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</si>
  <si>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</si>
  <si>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</si>
  <si>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</si>
  <si>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</si>
  <si>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</si>
  <si>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</si>
  <si>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</si>
  <si>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</si>
  <si>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</si>
  <si>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</si>
  <si>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</si>
  <si>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</si>
  <si>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</si>
  <si>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</si>
  <si>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</si>
  <si>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</si>
  <si>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</si>
  <si>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</si>
  <si>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</si>
  <si>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</si>
  <si>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</si>
  <si>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</si>
  <si>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</si>
  <si>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</si>
  <si>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</si>
  <si>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</si>
  <si>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</si>
  <si>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</si>
  <si>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</si>
  <si>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</si>
  <si>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</si>
  <si>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</si>
  <si>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</si>
  <si>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</si>
  <si>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</si>
  <si>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</si>
  <si>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</si>
  <si>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</si>
  <si>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</si>
  <si>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</si>
  <si>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</si>
  <si>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</si>
  <si>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</si>
  <si>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</si>
  <si>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</si>
  <si>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</si>
  <si>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</si>
  <si>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</si>
  <si>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</si>
  <si>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</si>
  <si>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</si>
  <si>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</si>
  <si>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</si>
  <si>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</si>
  <si>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</si>
  <si>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</si>
  <si>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</si>
  <si>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</si>
  <si>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</si>
  <si>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</si>
  <si>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</si>
  <si>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</si>
  <si>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</si>
  <si>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</si>
  <si>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</si>
  <si>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</si>
  <si>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</si>
  <si>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</si>
  <si>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</si>
  <si>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</si>
  <si>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</si>
  <si>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</si>
  <si>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</si>
  <si>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</si>
  <si>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</si>
  <si>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</si>
  <si>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</si>
  <si>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</si>
  <si>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</si>
  <si>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</si>
  <si>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</si>
  <si>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</si>
  <si>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</si>
  <si>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</si>
  <si>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</si>
  <si>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</si>
  <si>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</si>
  <si>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</si>
  <si>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</si>
  <si>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</si>
  <si>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</si>
  <si>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</si>
  <si>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</si>
  <si>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</si>
  <si>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</si>
  <si>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</si>
  <si>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</si>
  <si>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</si>
  <si>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</si>
  <si>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</si>
  <si>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</si>
  <si>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</si>
  <si>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</si>
  <si>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</si>
  <si>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</si>
  <si>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</si>
  <si>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</si>
  <si>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</si>
  <si>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</si>
  <si>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</si>
  <si>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</si>
  <si>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</si>
  <si>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</si>
  <si>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</si>
  <si>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</si>
  <si>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</si>
  <si>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</si>
  <si>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</si>
  <si>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</si>
  <si>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</si>
  <si>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</si>
  <si>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</si>
  <si>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</si>
  <si>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</si>
  <si>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</si>
  <si>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</si>
  <si>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</si>
  <si>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</si>
  <si>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</si>
  <si>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</si>
  <si>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</si>
  <si>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</si>
  <si>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</si>
  <si>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</si>
  <si>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</si>
  <si>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</si>
  <si>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</si>
  <si>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</si>
  <si>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</si>
  <si>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</si>
  <si>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</si>
  <si>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</si>
  <si>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</si>
  <si>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</si>
  <si>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</si>
  <si>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</si>
  <si>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</si>
  <si>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</si>
  <si>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</si>
  <si>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</si>
  <si>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</si>
  <si>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</si>
  <si>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</si>
  <si>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</si>
  <si>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</si>
  <si>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</si>
  <si>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</si>
  <si>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</si>
  <si>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</si>
  <si>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</si>
  <si>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</si>
  <si>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</si>
  <si>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</si>
  <si>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</si>
  <si>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</si>
  <si>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</si>
  <si>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</si>
  <si>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</si>
  <si>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</si>
  <si>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</si>
  <si>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</si>
  <si>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</si>
  <si>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</si>
  <si>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</si>
  <si>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</si>
  <si>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</si>
  <si>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</si>
  <si>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</si>
  <si>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</si>
  <si>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</si>
  <si>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</si>
  <si>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</si>
  <si>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</si>
  <si>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</si>
  <si>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</si>
  <si>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</si>
  <si>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</si>
  <si>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</si>
  <si>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</si>
  <si>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</si>
  <si>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</si>
  <si>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</si>
  <si>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</si>
  <si>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</si>
  <si>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</si>
  <si>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</si>
  <si>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</si>
  <si>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</si>
  <si>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</si>
  <si>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</si>
  <si>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</si>
  <si>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</si>
  <si>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</si>
  <si>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</si>
  <si>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</si>
  <si>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</si>
  <si>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</si>
  <si>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</si>
  <si>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</si>
  <si>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</si>
  <si>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</si>
  <si>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</si>
  <si>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</si>
  <si>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</si>
  <si>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</si>
  <si>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</si>
  <si>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</si>
  <si>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</si>
  <si>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</si>
  <si>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</si>
  <si>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</si>
  <si>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</si>
  <si>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</si>
  <si>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</si>
  <si>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</si>
  <si>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</si>
  <si>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</si>
  <si>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</si>
  <si>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</si>
  <si>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</si>
  <si>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</si>
  <si>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</si>
  <si>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</si>
  <si>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</si>
  <si>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</si>
  <si>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</si>
  <si>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</si>
  <si>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</si>
  <si>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</si>
  <si>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</si>
  <si>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</si>
  <si>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</si>
  <si>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</si>
  <si>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</si>
  <si>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</si>
  <si>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</si>
  <si>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</si>
  <si>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</si>
  <si>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</si>
  <si>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</si>
  <si>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</si>
  <si>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</si>
  <si>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</si>
  <si>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</si>
  <si>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</si>
  <si>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</si>
  <si>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</si>
  <si>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</si>
  <si>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</si>
  <si>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</si>
  <si>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</si>
  <si>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</si>
  <si>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</si>
  <si>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</si>
  <si>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</si>
  <si>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</si>
  <si>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</si>
  <si>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</si>
  <si>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</si>
  <si>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</si>
  <si>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</si>
  <si>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</si>
  <si>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</si>
  <si>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</si>
  <si>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</si>
  <si>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</si>
  <si>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</si>
  <si>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</si>
  <si>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</si>
  <si>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</si>
  <si>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</si>
  <si>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</si>
  <si>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</si>
  <si>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</si>
  <si>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</si>
  <si>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</si>
  <si>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</si>
  <si>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</si>
  <si>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</si>
  <si>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</si>
  <si>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</si>
  <si>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</si>
  <si>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</si>
  <si>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</si>
  <si>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</si>
  <si>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</si>
  <si>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</si>
  <si>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</si>
  <si>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</si>
  <si>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</si>
  <si>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</si>
  <si>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</si>
  <si>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</si>
  <si>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</si>
  <si>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</si>
  <si>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</si>
  <si>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</si>
  <si>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</si>
  <si>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</si>
  <si>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</si>
  <si>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</si>
  <si>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</si>
  <si>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</si>
  <si>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</si>
  <si>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</si>
  <si>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</si>
  <si>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</si>
  <si>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</si>
  <si>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</si>
  <si>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</si>
  <si>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</si>
  <si>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</si>
  <si>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</si>
  <si>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</si>
  <si>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</si>
  <si>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</si>
  <si>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</si>
  <si>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</si>
  <si>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</si>
  <si>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</si>
  <si>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</si>
  <si>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</si>
  <si>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</si>
  <si>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</si>
  <si>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</si>
  <si>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</si>
  <si>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</si>
  <si>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</si>
  <si>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</si>
  <si>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</si>
  <si>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</si>
  <si>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</si>
  <si>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</si>
  <si>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</si>
  <si>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</si>
  <si>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</si>
  <si>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</si>
  <si>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</si>
  <si>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</si>
  <si>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</si>
  <si>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</si>
  <si>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</si>
  <si>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</si>
  <si>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</si>
  <si>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</si>
  <si>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</si>
  <si>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</si>
  <si>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</si>
  <si>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</si>
  <si>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</si>
  <si>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</si>
  <si>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</si>
  <si>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</si>
  <si>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</si>
  <si>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</si>
  <si>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</si>
  <si>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</si>
  <si>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</si>
  <si>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</si>
  <si>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</si>
  <si>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</si>
  <si>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</si>
  <si>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</si>
  <si>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</si>
  <si>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</si>
  <si>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</si>
  <si>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</si>
  <si>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</si>
  <si>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</si>
  <si>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</si>
  <si>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</si>
  <si>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</si>
  <si>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</si>
  <si>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</si>
  <si>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</si>
  <si>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</si>
  <si>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</si>
  <si>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</si>
  <si>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</si>
  <si>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</si>
  <si>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</si>
  <si>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</si>
  <si>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</si>
  <si>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</si>
  <si>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</si>
  <si>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</si>
  <si>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</si>
  <si>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</si>
  <si>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</si>
  <si>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</si>
  <si>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</si>
  <si>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</si>
  <si>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</si>
  <si>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</si>
  <si>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</si>
  <si>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</si>
  <si>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</si>
  <si>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</si>
  <si>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</si>
  <si>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</si>
  <si>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</si>
  <si>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</si>
  <si>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</si>
  <si>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</si>
  <si>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</si>
  <si>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</si>
  <si>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</si>
  <si>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</si>
  <si>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</si>
  <si>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</si>
  <si>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</si>
  <si>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</si>
  <si>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</si>
  <si>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</si>
  <si>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</si>
  <si>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</si>
  <si>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</si>
  <si>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</si>
  <si>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</si>
  <si>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</si>
  <si>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</si>
  <si>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</si>
  <si>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</si>
  <si>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</si>
  <si>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</si>
  <si>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</si>
  <si>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</si>
  <si>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</si>
  <si>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</si>
  <si>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</si>
  <si>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</si>
  <si>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</si>
  <si>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</si>
  <si>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</si>
  <si>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</si>
  <si>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</si>
  <si>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</si>
  <si>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</si>
  <si>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</si>
  <si>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</si>
  <si>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</si>
  <si>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</si>
  <si>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</si>
  <si>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</si>
  <si>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</si>
  <si>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</si>
  <si>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</si>
  <si>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</si>
  <si>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</si>
  <si>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</si>
  <si>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</si>
  <si>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</si>
  <si>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</si>
  <si>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</si>
  <si>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</si>
  <si>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</si>
  <si>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</si>
  <si>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</si>
  <si>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</si>
  <si>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</si>
  <si>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</si>
  <si>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</si>
  <si>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</si>
  <si>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</si>
  <si>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</si>
  <si>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</si>
  <si>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</si>
  <si>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</si>
  <si>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</si>
  <si>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</si>
  <si>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</si>
  <si>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</si>
  <si>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</si>
  <si>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</si>
  <si>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</si>
  <si>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</si>
  <si>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</si>
  <si>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</si>
  <si>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</si>
  <si>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</si>
  <si>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</si>
  <si>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</si>
  <si>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</si>
  <si>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</si>
  <si>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</si>
  <si>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</si>
  <si>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</si>
  <si>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</si>
  <si>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</si>
  <si>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</si>
  <si>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</si>
  <si>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</si>
  <si>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</si>
  <si>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</si>
  <si>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</si>
  <si>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</si>
  <si>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</si>
  <si>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</si>
  <si>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</si>
  <si>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</si>
  <si>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</si>
  <si>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</si>
  <si>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</si>
  <si>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</si>
  <si>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</si>
  <si>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</si>
  <si>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</si>
  <si>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</si>
  <si>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</si>
  <si>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</si>
  <si>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</si>
  <si>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</si>
  <si>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</si>
  <si>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</si>
  <si>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</si>
  <si>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</si>
  <si>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</si>
  <si>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</si>
  <si>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</si>
  <si>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</si>
  <si>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</si>
  <si>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</si>
  <si>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</si>
  <si>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</si>
  <si>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</si>
  <si>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</si>
  <si>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</si>
  <si>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</si>
  <si>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</si>
  <si>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</si>
  <si>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</si>
  <si>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</si>
  <si>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</si>
  <si>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</si>
  <si>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</si>
  <si>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</si>
  <si>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</si>
  <si>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</si>
  <si>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</si>
  <si>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</si>
  <si>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</si>
  <si>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</si>
  <si>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</si>
  <si>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</si>
  <si>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</si>
  <si>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</si>
  <si>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</si>
  <si>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</si>
  <si>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</si>
  <si>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</si>
  <si>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</si>
  <si>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</si>
  <si>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</si>
  <si>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</si>
  <si>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</si>
  <si>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</si>
  <si>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</si>
  <si>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</si>
  <si>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</si>
  <si>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</si>
  <si>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</si>
  <si>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</si>
  <si>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</si>
  <si>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</si>
  <si>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</si>
  <si>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</si>
  <si>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</si>
  <si>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</si>
  <si>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</si>
  <si>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</si>
  <si>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</si>
  <si>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</si>
  <si>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</si>
  <si>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</si>
  <si>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</si>
  <si>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</si>
  <si>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</si>
  <si>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</si>
  <si>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</si>
  <si>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</si>
  <si>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</si>
  <si>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</si>
  <si>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</si>
  <si>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</si>
  <si>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</si>
  <si>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</si>
  <si>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</si>
  <si>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</si>
  <si>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</si>
  <si>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</si>
  <si>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</si>
  <si>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</si>
  <si>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</si>
  <si>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</si>
  <si>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</si>
  <si>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</si>
  <si>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</si>
  <si>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</si>
  <si>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</si>
  <si>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</si>
  <si>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</si>
  <si>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</si>
  <si>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</si>
  <si>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</si>
  <si>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</si>
  <si>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</si>
  <si>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</si>
  <si>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</si>
  <si>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</si>
  <si>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</si>
  <si>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</si>
  <si>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</si>
  <si>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</si>
  <si>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</si>
  <si>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</si>
  <si>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</si>
  <si>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</si>
  <si>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</si>
  <si>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</si>
  <si>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</si>
  <si>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</si>
  <si>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</si>
  <si>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</si>
  <si>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</si>
  <si>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</si>
  <si>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</si>
  <si>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</si>
  <si>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</si>
  <si>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</si>
  <si>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</si>
  <si>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</si>
  <si>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</si>
  <si>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</si>
  <si>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</si>
  <si>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</si>
  <si>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</si>
  <si>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</si>
  <si>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</si>
  <si>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</si>
  <si>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</si>
  <si>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</si>
  <si>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</si>
  <si>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</si>
  <si>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</si>
  <si>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</si>
  <si>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</si>
  <si>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</si>
  <si>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</si>
  <si>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</si>
  <si>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</si>
  <si>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</si>
  <si>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</si>
  <si>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</si>
  <si>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</si>
  <si>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</si>
  <si>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</si>
  <si>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</si>
  <si>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</si>
  <si>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</si>
  <si>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</si>
  <si>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</si>
  <si>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</si>
  <si>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</si>
  <si>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</si>
  <si>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</si>
  <si>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</si>
  <si>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</si>
  <si>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</si>
  <si>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</si>
  <si>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</si>
  <si>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</si>
  <si>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</si>
  <si>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</si>
  <si>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</si>
  <si>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</si>
  <si>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</si>
  <si>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</si>
  <si>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</si>
  <si>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</si>
  <si>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</si>
  <si>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</si>
  <si>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</si>
  <si>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</si>
  <si>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</si>
  <si>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</si>
  <si>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</si>
  <si>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</si>
  <si>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</si>
  <si>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</si>
  <si>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</si>
  <si>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</si>
  <si>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</si>
  <si>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</si>
  <si>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</si>
  <si>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</si>
  <si>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</si>
  <si>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</si>
  <si>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</si>
  <si>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</si>
  <si>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</si>
  <si>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</si>
  <si>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</si>
  <si>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</si>
  <si>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</si>
  <si>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</si>
  <si>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</si>
  <si>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</si>
  <si>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</si>
  <si>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</si>
  <si>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</si>
  <si>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</si>
  <si>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</si>
  <si>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</si>
  <si>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</si>
  <si>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</si>
  <si>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</si>
  <si>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</si>
  <si>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</si>
  <si>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</si>
  <si>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</si>
  <si>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</si>
  <si>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</si>
  <si>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</si>
  <si>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</si>
  <si>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</si>
  <si>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</si>
  <si>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</si>
  <si>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</si>
  <si>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</si>
  <si>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</si>
  <si>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</si>
  <si>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</si>
  <si>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</si>
  <si>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</si>
  <si>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</si>
  <si>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</si>
  <si>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</si>
  <si>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</si>
  <si>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</si>
  <si>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</si>
  <si>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</si>
  <si>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</si>
  <si>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</si>
  <si>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</si>
  <si>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</si>
  <si>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</si>
  <si>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</si>
  <si>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</si>
  <si>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</si>
  <si>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</si>
  <si>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</si>
  <si>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</si>
  <si>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</si>
  <si>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</si>
  <si>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</si>
  <si>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</si>
  <si>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</si>
  <si>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</si>
  <si>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</si>
  <si>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</si>
  <si>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</si>
  <si>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</si>
  <si>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</si>
  <si>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</si>
  <si>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</si>
  <si>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</si>
  <si>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</si>
  <si>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</si>
  <si>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</si>
  <si>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</si>
  <si>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</si>
  <si>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</si>
  <si>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</si>
  <si>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</si>
  <si>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</si>
  <si>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</si>
  <si>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</si>
  <si>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</si>
  <si>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</si>
  <si>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</si>
  <si>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</si>
  <si>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</si>
  <si>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</si>
  <si>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</si>
  <si>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</si>
  <si>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</si>
  <si>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</si>
  <si>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</si>
  <si>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</si>
  <si>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</si>
  <si>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</si>
  <si>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</si>
  <si>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</si>
  <si>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</si>
  <si>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</si>
  <si>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</si>
  <si>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</si>
  <si>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</si>
  <si>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</si>
  <si>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</si>
  <si>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</si>
  <si>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</si>
  <si>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</si>
  <si>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</si>
  <si>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</si>
  <si>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</si>
  <si>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</si>
  <si>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</si>
  <si>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</si>
  <si>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</si>
  <si>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</si>
  <si>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</si>
  <si>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</si>
  <si>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</si>
  <si>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</si>
  <si>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</si>
  <si>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</si>
  <si>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</si>
  <si>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</si>
  <si>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</si>
  <si>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</si>
  <si>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</si>
  <si>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</si>
  <si>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</si>
  <si>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</si>
  <si>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</si>
  <si>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</si>
  <si>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</si>
  <si>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</si>
  <si>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</si>
  <si>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</si>
  <si>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</si>
  <si>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</si>
  <si>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</si>
  <si>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</si>
  <si>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</si>
  <si>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</si>
  <si>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</si>
  <si>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</si>
  <si>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</si>
  <si>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</si>
  <si>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</si>
  <si>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</si>
  <si>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</si>
  <si>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</si>
  <si>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</si>
  <si>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</si>
  <si>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</si>
  <si>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</si>
  <si>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</si>
  <si>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</si>
  <si>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</si>
  <si>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</si>
  <si>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</si>
  <si>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</si>
  <si>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</si>
  <si>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</si>
  <si>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</si>
  <si>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</si>
  <si>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</si>
  <si>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</si>
  <si>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</si>
  <si>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</si>
  <si>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</si>
  <si>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</si>
  <si>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</si>
  <si>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</si>
  <si>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</si>
  <si>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</si>
  <si>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</si>
  <si>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</si>
  <si>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</si>
  <si>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</si>
  <si>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</si>
  <si>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</si>
  <si>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</si>
  <si>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</si>
  <si>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</si>
  <si>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</si>
  <si>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</si>
  <si>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</si>
  <si>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</si>
  <si>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</si>
  <si>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</si>
  <si>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</si>
  <si>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</si>
  <si>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</si>
  <si>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</si>
  <si>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</si>
  <si>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</si>
  <si>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</si>
  <si>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</si>
  <si>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</si>
  <si>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</si>
  <si>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</si>
  <si>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</si>
  <si>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</si>
  <si>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</si>
  <si>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</si>
  <si>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</si>
  <si>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</si>
  <si>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</si>
  <si>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</si>
  <si>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</si>
  <si>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</si>
  <si>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</si>
  <si>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</si>
  <si>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</si>
  <si>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</si>
  <si>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</si>
  <si>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</si>
  <si>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</si>
  <si>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</si>
  <si>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</si>
  <si>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</si>
  <si>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</si>
  <si>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</si>
  <si>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</si>
  <si>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</si>
  <si>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</si>
  <si>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</si>
  <si>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</si>
  <si>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</si>
  <si>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</si>
  <si>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</si>
  <si>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</si>
  <si>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</si>
  <si>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</si>
  <si>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</si>
  <si>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</si>
  <si>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</si>
  <si>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</si>
  <si>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</si>
  <si>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</si>
  <si>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</si>
  <si>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</si>
  <si>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</si>
  <si>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</si>
  <si>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</si>
  <si>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</si>
  <si>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</si>
  <si>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</si>
  <si>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</si>
  <si>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</si>
  <si>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</si>
  <si>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</si>
  <si>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</si>
  <si>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</si>
  <si>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</si>
  <si>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</si>
  <si>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</si>
  <si>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</si>
  <si>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</si>
  <si>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</si>
  <si>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</si>
  <si>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</si>
  <si>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</si>
  <si>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</si>
  <si>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</si>
  <si>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</si>
  <si>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</si>
  <si>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</si>
  <si>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</si>
  <si>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</si>
  <si>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</si>
  <si>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</si>
  <si>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</si>
  <si>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</si>
  <si>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</si>
  <si>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</si>
  <si>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</si>
  <si>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</si>
  <si>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</si>
  <si>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</si>
  <si>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</si>
  <si>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</si>
  <si>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</si>
  <si>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</si>
  <si>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</si>
  <si>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</si>
  <si>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</si>
  <si>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</si>
  <si>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</si>
  <si>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</si>
  <si>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</si>
  <si>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</si>
  <si>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</si>
  <si>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</si>
  <si>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</si>
  <si>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</si>
  <si>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</si>
  <si>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</si>
  <si>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</si>
  <si>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</si>
  <si>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</si>
  <si>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</si>
  <si>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</si>
  <si>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</si>
  <si>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</si>
  <si>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</si>
  <si>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</si>
  <si>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</si>
  <si>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</si>
  <si>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</si>
  <si>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</si>
  <si>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</si>
  <si>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</si>
  <si>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</si>
  <si>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</si>
  <si>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</si>
  <si>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</si>
  <si>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</si>
  <si>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</si>
  <si>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</si>
  <si>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</si>
  <si>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</si>
  <si>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</si>
  <si>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</si>
  <si>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</si>
  <si>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</si>
  <si>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</si>
  <si>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</si>
  <si>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</si>
  <si>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</si>
  <si>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</si>
  <si>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</si>
  <si>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</si>
  <si>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</si>
  <si>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</si>
  <si>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</si>
  <si>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</si>
  <si>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</si>
  <si>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</si>
  <si>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</si>
  <si>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</si>
  <si>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</si>
  <si>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</si>
  <si>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</si>
  <si>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</si>
  <si>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</si>
  <si>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</si>
  <si>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</si>
  <si>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</si>
  <si>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</si>
  <si>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</si>
  <si>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</si>
  <si>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</si>
  <si>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</si>
  <si>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</si>
  <si>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</si>
  <si>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</si>
  <si>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</si>
  <si>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</si>
  <si>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</si>
  <si>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</si>
  <si>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</si>
  <si>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</si>
  <si>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</si>
  <si>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</si>
  <si>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</si>
  <si>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</si>
  <si>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</si>
  <si>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</si>
  <si>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</si>
  <si>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</si>
  <si>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</si>
  <si>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</si>
  <si>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</si>
  <si>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</si>
  <si>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</si>
  <si>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</si>
  <si>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</si>
  <si>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</si>
  <si>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</si>
  <si>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</si>
  <si>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</si>
  <si>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</si>
  <si>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</si>
  <si>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</si>
  <si>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</si>
  <si>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</si>
  <si>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</si>
  <si>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</si>
  <si>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</si>
  <si>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</si>
  <si>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</si>
  <si>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</si>
  <si>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</si>
  <si>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</si>
  <si>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</si>
  <si>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</si>
  <si>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</si>
  <si>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</si>
  <si>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</si>
  <si>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</si>
  <si>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</si>
  <si>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</si>
  <si>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</si>
  <si>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</si>
  <si>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</si>
  <si>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</si>
  <si>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</si>
  <si>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</si>
  <si>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</si>
  <si>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</si>
  <si>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</si>
  <si>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</si>
  <si>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</si>
  <si>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</si>
  <si>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</si>
  <si>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</si>
  <si>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</si>
  <si>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</si>
  <si>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</si>
  <si>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</si>
  <si>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</si>
  <si>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</si>
  <si>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</si>
  <si>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</si>
  <si>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</si>
  <si>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</si>
  <si>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</si>
  <si>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</si>
  <si>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</si>
  <si>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</si>
  <si>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</si>
  <si>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</si>
  <si>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</si>
  <si>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</si>
  <si>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</si>
  <si>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</si>
  <si>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</si>
  <si>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</si>
  <si>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</si>
  <si>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</si>
  <si>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</si>
  <si>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</si>
  <si>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</si>
  <si>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</si>
  <si>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</si>
  <si>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</si>
  <si>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</si>
  <si>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</si>
  <si>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</si>
  <si>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</si>
  <si>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</si>
  <si>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</si>
  <si>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</si>
  <si>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</si>
  <si>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</si>
  <si>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</si>
  <si>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</si>
  <si>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</si>
  <si>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</si>
  <si>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</si>
  <si>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</si>
  <si>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</si>
  <si>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</si>
  <si>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</si>
  <si>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</si>
  <si>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</si>
  <si>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</si>
  <si>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</si>
  <si>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</si>
  <si>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</si>
  <si>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</si>
  <si>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</si>
  <si>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</si>
  <si>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</si>
  <si>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</si>
  <si>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</si>
  <si>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</si>
  <si>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</si>
  <si>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</si>
  <si>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</si>
  <si>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</si>
  <si>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</si>
  <si>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</si>
  <si>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</si>
  <si>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</si>
  <si>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</si>
  <si>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</si>
  <si>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</si>
  <si>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</si>
  <si>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</si>
  <si>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</si>
  <si>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</si>
  <si>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</si>
  <si>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</si>
  <si>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</si>
  <si>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</si>
  <si>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</si>
  <si>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</si>
  <si>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</si>
  <si>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</si>
  <si>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</si>
  <si>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</si>
  <si>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</si>
  <si>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</si>
  <si>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</si>
  <si>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</si>
  <si>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</si>
  <si>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</si>
  <si>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</si>
  <si>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</si>
  <si>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</si>
  <si>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</si>
  <si>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</si>
  <si>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</si>
  <si>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</si>
  <si>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</si>
  <si>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</si>
  <si>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</si>
  <si>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</si>
  <si>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</si>
  <si>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</si>
  <si>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</si>
  <si>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</si>
  <si>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</si>
  <si>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</si>
  <si>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</si>
  <si>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</si>
  <si>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</si>
  <si>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</si>
  <si>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</si>
  <si>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</si>
  <si>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</si>
  <si>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</si>
  <si>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</si>
  <si>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</si>
  <si>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</si>
  <si>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</si>
  <si>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</si>
  <si>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</si>
  <si>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</si>
  <si>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</si>
  <si>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</si>
  <si>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</si>
  <si>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</si>
  <si>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</si>
  <si>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</si>
  <si>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</si>
  <si>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</si>
  <si>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</si>
  <si>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</si>
  <si>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</si>
  <si>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</si>
  <si>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</si>
  <si>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</si>
  <si>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</si>
  <si>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</si>
  <si>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</si>
  <si>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</si>
  <si>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</si>
  <si>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</si>
  <si>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</si>
  <si>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</si>
  <si>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</si>
  <si>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</si>
  <si>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</si>
  <si>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</si>
  <si>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</si>
  <si>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</si>
  <si>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</si>
  <si>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</si>
  <si>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</si>
  <si>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</si>
  <si>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</si>
  <si>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</si>
  <si>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</si>
  <si>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</si>
  <si>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</si>
  <si>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</si>
  <si>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</si>
  <si>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</si>
  <si>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</si>
  <si>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</si>
  <si>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</si>
  <si>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</si>
  <si>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</si>
  <si>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</si>
  <si>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</si>
  <si>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</si>
  <si>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</si>
  <si>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</si>
  <si>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</si>
  <si>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</si>
  <si>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</si>
  <si>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</si>
  <si>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</si>
  <si>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</si>
  <si>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</si>
  <si>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</si>
  <si>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</si>
  <si>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</si>
  <si>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</si>
  <si>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</si>
  <si>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</si>
  <si>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</si>
  <si>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</si>
  <si>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</si>
  <si>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</si>
  <si>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</si>
  <si>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</si>
  <si>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</si>
  <si>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</si>
  <si>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</si>
  <si>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</si>
  <si>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</si>
  <si>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</si>
  <si>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</si>
  <si>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</si>
  <si>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</si>
  <si>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</si>
  <si>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</si>
  <si>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</si>
  <si>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</si>
  <si>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</si>
  <si>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</si>
  <si>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</si>
  <si>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</si>
  <si>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</si>
  <si>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</si>
  <si>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</si>
  <si>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</si>
  <si>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</si>
  <si>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</si>
  <si>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</si>
  <si>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</si>
  <si>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</si>
  <si>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</si>
  <si>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</si>
  <si>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</si>
  <si>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</si>
  <si>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</si>
  <si>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</si>
  <si>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</si>
  <si>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</si>
  <si>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</si>
  <si>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</si>
  <si>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</si>
  <si>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</si>
  <si>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</si>
  <si>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</si>
  <si>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</si>
  <si>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</si>
  <si>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</si>
  <si>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</si>
  <si>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</si>
  <si>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</si>
  <si>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</si>
  <si>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</si>
  <si>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</si>
  <si>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</si>
  <si>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</si>
  <si>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</si>
  <si>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</si>
  <si>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</si>
  <si>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</si>
  <si>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</si>
  <si>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</si>
  <si>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</si>
  <si>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</si>
  <si>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</si>
  <si>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</si>
  <si>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</si>
  <si>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</si>
  <si>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</si>
  <si>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</si>
  <si>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</si>
  <si>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</si>
  <si>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</si>
  <si>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</si>
  <si>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</si>
  <si>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</si>
  <si>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</si>
  <si>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</si>
  <si>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</si>
  <si>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</si>
  <si>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</si>
  <si>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</si>
  <si>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</si>
  <si>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</si>
  <si>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</si>
  <si>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</si>
  <si>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</si>
  <si>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</si>
  <si>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</si>
  <si>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</si>
  <si>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</si>
  <si>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</si>
  <si>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</si>
  <si>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</si>
  <si>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</si>
  <si>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</si>
  <si>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</si>
  <si>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</si>
  <si>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</si>
  <si>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</si>
  <si>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</si>
  <si>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</si>
  <si>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</si>
  <si>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</si>
  <si>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</si>
  <si>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</si>
  <si>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</si>
  <si>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</si>
  <si>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</si>
  <si>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</si>
  <si>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</si>
  <si>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</si>
  <si>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</si>
  <si>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</si>
  <si>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</si>
  <si>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</si>
  <si>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</si>
  <si>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</si>
  <si>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</si>
  <si>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</si>
  <si>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</si>
  <si>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</si>
  <si>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</si>
  <si>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</si>
  <si>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</si>
  <si>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</si>
  <si>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</si>
  <si>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</si>
  <si>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</si>
  <si>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</si>
  <si>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</si>
  <si>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</si>
  <si>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</si>
  <si>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</si>
  <si>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</si>
  <si>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</si>
  <si>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</si>
  <si>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</si>
  <si>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</si>
  <si>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</si>
  <si>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</si>
  <si>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</si>
  <si>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</si>
  <si>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</si>
  <si>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</si>
  <si>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</si>
  <si>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</si>
  <si>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</si>
  <si>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</si>
  <si>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</si>
  <si>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</si>
  <si>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</si>
  <si>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</si>
  <si>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</si>
  <si>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</si>
  <si>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</si>
  <si>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</si>
  <si>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</si>
  <si>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</si>
  <si>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</si>
  <si>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</si>
  <si>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</si>
  <si>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</si>
  <si>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</si>
  <si>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</si>
  <si>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</si>
  <si>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</si>
  <si>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</si>
  <si>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</si>
  <si>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</si>
  <si>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</si>
  <si>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</si>
  <si>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</si>
  <si>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</si>
  <si>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</si>
  <si>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</si>
  <si>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</si>
  <si>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</si>
  <si>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</si>
  <si>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</si>
  <si>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</si>
  <si>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</si>
  <si>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</si>
  <si>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</si>
  <si>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</si>
  <si>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</si>
  <si>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</si>
  <si>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</si>
  <si>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</si>
  <si>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</si>
  <si>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</si>
  <si>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</si>
  <si>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</si>
  <si>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</si>
  <si>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</si>
  <si>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</si>
  <si>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</si>
  <si>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</si>
  <si>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</si>
  <si>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</si>
  <si>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</si>
  <si>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</si>
  <si>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</si>
  <si>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</si>
  <si>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</si>
  <si>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</si>
  <si>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</si>
  <si>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</si>
  <si>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</si>
  <si>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</si>
  <si>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</si>
  <si>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</si>
  <si>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</si>
  <si>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</si>
  <si>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</si>
  <si>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</si>
  <si>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</si>
  <si>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</si>
  <si>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</si>
  <si>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</si>
  <si>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</si>
  <si>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</si>
  <si>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</si>
  <si>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</si>
  <si>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</si>
  <si>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</si>
  <si>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</si>
  <si>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</si>
  <si>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</si>
  <si>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</si>
  <si>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</si>
  <si>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</si>
  <si>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</si>
  <si>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</si>
  <si>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</si>
  <si>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</si>
  <si>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</si>
  <si>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</si>
  <si>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</si>
  <si>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</si>
  <si>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</si>
  <si>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</si>
  <si>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</si>
  <si>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</si>
  <si>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</si>
  <si>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</si>
  <si>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</si>
  <si>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</si>
  <si>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</si>
  <si>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</si>
  <si>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</si>
  <si>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</si>
  <si>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</si>
  <si>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</si>
  <si>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</si>
  <si>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</si>
  <si>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</si>
  <si>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</si>
  <si>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</si>
  <si>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</si>
  <si>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</si>
  <si>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</si>
  <si>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</si>
  <si>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</si>
  <si>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</si>
  <si>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</si>
  <si>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</si>
  <si>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</si>
  <si>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</si>
  <si>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</si>
  <si>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</si>
  <si>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</si>
  <si>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</si>
  <si>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</si>
  <si>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</si>
  <si>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</si>
  <si>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</si>
  <si>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</si>
  <si>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</si>
  <si>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</si>
  <si>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</si>
  <si>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</si>
  <si>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</si>
  <si>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</si>
  <si>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</si>
  <si>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</si>
  <si>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</si>
  <si>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</si>
  <si>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</si>
  <si>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</si>
  <si>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</si>
  <si>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</si>
  <si>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</si>
  <si>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</si>
  <si>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</si>
  <si>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</si>
  <si>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</si>
  <si>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</si>
  <si>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</si>
  <si>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</si>
  <si>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</si>
  <si>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</si>
  <si>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</si>
  <si>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</si>
  <si>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</si>
  <si>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</si>
  <si>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</si>
  <si>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</si>
  <si>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</si>
  <si>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</si>
  <si>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</si>
  <si>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</si>
  <si>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</si>
  <si>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</si>
  <si>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</si>
  <si>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</si>
  <si>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</si>
  <si>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</si>
  <si>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</si>
  <si>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</si>
  <si>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</si>
  <si>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</si>
  <si>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</si>
  <si>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</si>
  <si>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</si>
  <si>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</si>
  <si>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</si>
  <si>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</si>
  <si>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</si>
  <si>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</si>
  <si>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</si>
  <si>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</si>
  <si>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</si>
  <si>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</si>
  <si>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</si>
  <si>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</si>
  <si>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</si>
  <si>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</si>
  <si>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</si>
  <si>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</si>
  <si>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</si>
  <si>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</si>
  <si>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</si>
  <si>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</si>
  <si>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</si>
  <si>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</si>
  <si>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</si>
  <si>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</si>
  <si>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</si>
  <si>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</si>
  <si>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</si>
  <si>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</si>
  <si>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</si>
  <si>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</si>
  <si>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</si>
  <si>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</si>
  <si>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</si>
  <si>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</si>
  <si>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</si>
  <si>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</si>
  <si>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</si>
  <si>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</si>
  <si>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</si>
  <si>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</si>
  <si>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</si>
  <si>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</si>
  <si>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</si>
  <si>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</si>
  <si>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</si>
  <si>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</si>
  <si>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</si>
  <si>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</si>
  <si>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</si>
  <si>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</si>
  <si>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</si>
  <si>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</si>
  <si>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</si>
  <si>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</si>
  <si>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</si>
  <si>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</si>
  <si>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</si>
  <si>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</si>
  <si>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</si>
  <si>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</si>
  <si>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</si>
  <si>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</si>
  <si>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</si>
  <si>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</si>
  <si>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</si>
  <si>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</si>
  <si>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</si>
  <si>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</si>
  <si>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</si>
  <si>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</si>
  <si>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</si>
  <si>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</si>
  <si>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</si>
  <si>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</si>
  <si>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</si>
  <si>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</si>
  <si>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</si>
  <si>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</si>
  <si>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</si>
  <si>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</si>
  <si>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</si>
  <si>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</si>
  <si>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</si>
  <si>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</si>
  <si>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</si>
  <si>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</si>
  <si>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</si>
  <si>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</si>
  <si>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</si>
  <si>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</si>
  <si>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</si>
  <si>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</si>
  <si>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</si>
  <si>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</si>
  <si>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</si>
  <si>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</si>
  <si>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</si>
  <si>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</si>
  <si>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</si>
  <si>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</si>
  <si>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</si>
  <si>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</si>
  <si>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</si>
  <si>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</si>
  <si>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</si>
  <si>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</si>
  <si>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</si>
  <si>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</si>
  <si>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</si>
  <si>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</si>
  <si>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</si>
  <si>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</si>
  <si>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</si>
  <si>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</si>
  <si>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</si>
  <si>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</si>
  <si>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</si>
  <si>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</si>
  <si>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</si>
  <si>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</si>
  <si>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</si>
  <si>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</si>
  <si>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</si>
  <si>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</si>
  <si>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</si>
  <si>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</si>
  <si>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</si>
  <si>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</si>
  <si>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</si>
  <si>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</si>
  <si>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</si>
  <si>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</si>
  <si>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</si>
  <si>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</si>
  <si>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</si>
  <si>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</si>
  <si>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</si>
  <si>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</si>
  <si>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</si>
  <si>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</si>
  <si>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</si>
  <si>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</si>
  <si>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</si>
  <si>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</si>
  <si>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</si>
  <si>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</si>
  <si>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</si>
  <si>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</si>
  <si>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</si>
  <si>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</si>
  <si>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</si>
  <si>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</si>
  <si>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</si>
  <si>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</si>
  <si>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</si>
  <si>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</si>
  <si>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</si>
  <si>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</si>
  <si>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</si>
  <si>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</si>
  <si>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</si>
  <si>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</si>
  <si>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</si>
  <si>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</si>
  <si>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</si>
  <si>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</si>
  <si>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</si>
  <si>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</si>
  <si>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</si>
  <si>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</si>
  <si>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</si>
  <si>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</si>
  <si>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</si>
  <si>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</si>
  <si>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</si>
  <si>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</si>
  <si>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</si>
  <si>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</si>
  <si>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</si>
  <si>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</si>
  <si>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</si>
  <si>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</si>
  <si>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</si>
  <si>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</si>
  <si>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</si>
  <si>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</si>
  <si>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</si>
  <si>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</si>
  <si>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</si>
  <si>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</si>
  <si>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</si>
  <si>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</si>
  <si>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</si>
  <si>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</si>
  <si>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</si>
  <si>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</si>
  <si>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</si>
  <si>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</si>
  <si>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</si>
  <si>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</si>
  <si>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</si>
  <si>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</si>
  <si>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</si>
  <si>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</si>
  <si>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</si>
  <si>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</si>
  <si>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</si>
  <si>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</si>
  <si>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</si>
  <si>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</si>
  <si>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</si>
  <si>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</si>
  <si>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</si>
  <si>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</si>
  <si>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</si>
  <si>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</si>
  <si>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</si>
  <si>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</si>
  <si>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</si>
  <si>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</si>
  <si>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</si>
  <si>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</si>
  <si>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</si>
  <si>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</si>
  <si>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</si>
  <si>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</si>
  <si>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</si>
  <si>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</si>
  <si>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</si>
  <si>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</si>
  <si>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</si>
  <si>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</si>
  <si>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</si>
  <si>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</si>
  <si>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</si>
  <si>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</si>
  <si>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</si>
  <si>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</si>
  <si>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</si>
  <si>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</si>
  <si>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</si>
  <si>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</si>
  <si>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</si>
  <si>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</si>
  <si>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</si>
  <si>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</si>
  <si>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</si>
  <si>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</si>
  <si>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</si>
  <si>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</si>
  <si>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</si>
  <si>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</si>
  <si>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</si>
  <si>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</si>
  <si>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</si>
  <si>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</si>
  <si>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</si>
  <si>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</si>
  <si>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</si>
  <si>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</si>
  <si>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</si>
  <si>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</si>
  <si>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</si>
  <si>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</si>
  <si>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</si>
  <si>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</si>
  <si>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</si>
  <si>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</si>
  <si>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</si>
  <si>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</si>
  <si>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</si>
  <si>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</si>
  <si>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</si>
  <si>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</si>
  <si>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</si>
  <si>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</si>
  <si>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</si>
  <si>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</si>
  <si>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</si>
  <si>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</si>
  <si>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</si>
  <si>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</si>
  <si>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</si>
  <si>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</si>
  <si>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</si>
  <si>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</si>
  <si>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</si>
  <si>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</si>
  <si>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</si>
  <si>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</si>
  <si>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</si>
  <si>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</si>
  <si>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</si>
  <si>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</si>
  <si>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</si>
  <si>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</si>
  <si>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</si>
  <si>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</si>
  <si>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</si>
  <si>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</si>
  <si>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</si>
  <si>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</si>
  <si>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</si>
  <si>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</si>
  <si>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</si>
  <si>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</si>
  <si>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</si>
  <si>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</si>
  <si>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</si>
  <si>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</si>
  <si>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</si>
  <si>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</si>
  <si>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</si>
  <si>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</si>
  <si>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</si>
  <si>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</si>
  <si>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</si>
  <si>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</si>
  <si>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</si>
  <si>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</si>
  <si>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</si>
  <si>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</si>
  <si>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</si>
  <si>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</si>
  <si>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</si>
  <si>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</si>
  <si>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</si>
  <si>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</si>
  <si>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</si>
  <si>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</si>
  <si>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</si>
  <si>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</si>
  <si>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</si>
  <si>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</si>
  <si>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</si>
  <si>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</si>
  <si>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</si>
  <si>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</si>
  <si>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</si>
  <si>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</si>
  <si>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</si>
  <si>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</si>
  <si>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</si>
  <si>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</si>
  <si>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</si>
  <si>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</si>
  <si>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</si>
  <si>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</si>
  <si>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</si>
  <si>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</si>
  <si>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</si>
  <si>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</si>
  <si>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</si>
  <si>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</si>
  <si>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</si>
  <si>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</si>
  <si>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</si>
  <si>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</si>
  <si>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</si>
  <si>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</si>
  <si>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</si>
  <si>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</si>
  <si>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</si>
  <si>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</si>
  <si>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</si>
  <si>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</si>
  <si>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</si>
  <si>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</si>
  <si>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</si>
  <si>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</si>
  <si>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</si>
  <si>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</si>
  <si>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</si>
  <si>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</si>
  <si>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</si>
  <si>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</si>
  <si>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</si>
  <si>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</si>
  <si>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</si>
  <si>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</si>
  <si>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</si>
  <si>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</si>
  <si>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</si>
  <si>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</si>
  <si>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</si>
  <si>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</si>
  <si>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</si>
  <si>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</si>
  <si>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</si>
  <si>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</si>
  <si>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</si>
  <si>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</si>
  <si>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</si>
  <si>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</si>
  <si>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</si>
  <si>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</si>
  <si>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</si>
  <si>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</si>
  <si>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</si>
  <si>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</si>
  <si>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</si>
  <si>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</si>
  <si>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</si>
  <si>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</si>
  <si>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</si>
  <si>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</si>
  <si>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</si>
  <si>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</si>
  <si>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</si>
  <si>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</si>
  <si>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</si>
  <si>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</si>
  <si>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</si>
  <si>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</si>
  <si>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</si>
  <si>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</si>
  <si>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</si>
  <si>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</si>
  <si>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</si>
  <si>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</si>
  <si>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</si>
  <si>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</si>
  <si>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</si>
  <si>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</si>
  <si>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</si>
  <si>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</si>
  <si>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</si>
  <si>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</si>
  <si>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</si>
  <si>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</si>
  <si>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</si>
  <si>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</si>
  <si>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</si>
  <si>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</si>
  <si>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</si>
  <si>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</si>
  <si>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</si>
  <si>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</si>
  <si>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</si>
  <si>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</si>
  <si>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</si>
  <si>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</si>
  <si>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</si>
  <si>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</si>
  <si>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</si>
  <si>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</si>
  <si>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</si>
  <si>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</si>
  <si>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</si>
  <si>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</si>
  <si>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</si>
  <si>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</si>
  <si>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</si>
  <si>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</si>
  <si>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</si>
  <si>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</si>
  <si>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</si>
  <si>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</si>
  <si>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</si>
  <si>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</si>
  <si>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</si>
  <si>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</si>
  <si>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</si>
  <si>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</si>
  <si>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</si>
  <si>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</si>
  <si>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</si>
  <si>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</si>
  <si>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</si>
  <si>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</si>
  <si>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</si>
  <si>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</si>
  <si>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</si>
  <si>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</si>
  <si>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</si>
  <si>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</si>
  <si>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</si>
  <si>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</si>
  <si>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</si>
  <si>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</si>
  <si>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</si>
  <si>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</si>
  <si>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</si>
  <si>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</si>
  <si>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</si>
  <si>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</si>
  <si>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</si>
  <si>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</si>
  <si>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</si>
  <si>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</si>
  <si>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</si>
  <si>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</si>
  <si>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</si>
  <si>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</si>
  <si>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</si>
  <si>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</si>
  <si>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</si>
  <si>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</si>
  <si>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</si>
  <si>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</si>
  <si>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</si>
  <si>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</si>
  <si>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</si>
  <si>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</si>
  <si>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</si>
  <si>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</si>
  <si>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</si>
  <si>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</si>
  <si>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</si>
  <si>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</si>
  <si>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</si>
  <si>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</si>
  <si>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</si>
  <si>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</si>
  <si>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</si>
  <si>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</si>
  <si>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</si>
  <si>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</si>
  <si>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</si>
  <si>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</si>
  <si>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</si>
  <si>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</si>
  <si>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</si>
  <si>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</si>
  <si>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</si>
  <si>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</si>
  <si>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</si>
  <si>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</si>
  <si>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</si>
  <si>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</si>
  <si>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</si>
  <si>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</si>
  <si>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</si>
  <si>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</si>
  <si>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</si>
  <si>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</si>
  <si>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</si>
  <si>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</si>
  <si>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</si>
  <si>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</si>
  <si>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</si>
  <si>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</si>
  <si>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</si>
  <si>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</si>
  <si>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</si>
  <si>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</si>
  <si>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</si>
  <si>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</si>
  <si>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</si>
  <si>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</si>
  <si>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</si>
  <si>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</si>
  <si>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</si>
  <si>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</si>
  <si>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</si>
  <si>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</si>
  <si>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</si>
  <si>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</si>
  <si>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</si>
  <si>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</si>
  <si>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</si>
  <si>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</si>
  <si>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</si>
  <si>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</si>
  <si>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</si>
  <si>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</si>
  <si>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</si>
  <si>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</si>
  <si>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</si>
  <si>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</si>
  <si>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</si>
  <si>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</si>
  <si>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</si>
  <si>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</si>
  <si>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</si>
  <si>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</si>
  <si>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</si>
  <si>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</si>
  <si>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</si>
  <si>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</si>
  <si>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</si>
  <si>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</si>
  <si>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</si>
  <si>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</si>
  <si>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</si>
  <si>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</si>
  <si>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</si>
  <si>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</si>
  <si>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</si>
  <si>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</si>
  <si>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</si>
  <si>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</si>
  <si>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</si>
  <si>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</si>
  <si>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</si>
  <si>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</si>
  <si>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</si>
  <si>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</si>
  <si>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</si>
  <si>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</si>
  <si>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</si>
  <si>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</si>
  <si>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</si>
  <si>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</si>
  <si>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</si>
  <si>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</si>
  <si>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</si>
  <si>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</si>
  <si>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</si>
  <si>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</si>
  <si>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</si>
  <si>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</si>
  <si>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</si>
  <si>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</si>
  <si>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</si>
  <si>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</si>
  <si>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</si>
  <si>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</si>
  <si>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</si>
  <si>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</si>
  <si>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</si>
  <si>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</si>
  <si>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</si>
  <si>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</si>
  <si>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</si>
  <si>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</si>
  <si>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</si>
  <si>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</si>
  <si>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</si>
  <si>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</si>
  <si>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</si>
  <si>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</si>
  <si>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</si>
  <si>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</si>
  <si>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</si>
  <si>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</si>
  <si>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</si>
  <si>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</si>
  <si>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</si>
  <si>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</si>
  <si>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</si>
  <si>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</si>
  <si>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</si>
  <si>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</si>
  <si>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</si>
  <si>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</si>
  <si>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</si>
  <si>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</si>
  <si>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</si>
  <si>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</si>
  <si>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</si>
  <si>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</si>
  <si>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</si>
  <si>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</si>
  <si>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</si>
  <si>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</si>
  <si>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</si>
  <si>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</si>
  <si>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</si>
  <si>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</si>
  <si>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</si>
  <si>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</si>
  <si>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</si>
  <si>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</si>
  <si>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</si>
  <si>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</si>
  <si>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</si>
  <si>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</si>
  <si>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</si>
  <si>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</si>
  <si>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</si>
  <si>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</si>
  <si>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</si>
  <si>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</si>
  <si>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</si>
  <si>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</si>
  <si>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</si>
  <si>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</si>
  <si>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</si>
  <si>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</si>
  <si>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</si>
  <si>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</si>
  <si>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</si>
  <si>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</si>
  <si>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</si>
  <si>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</si>
  <si>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</si>
  <si>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</si>
  <si>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</si>
  <si>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</si>
  <si>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</si>
  <si>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</si>
  <si>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</si>
  <si>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</si>
  <si>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</si>
  <si>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</si>
  <si>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</si>
  <si>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</si>
  <si>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</si>
  <si>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</si>
  <si>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</si>
  <si>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</si>
  <si>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</si>
  <si>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</si>
  <si>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</si>
  <si>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</si>
  <si>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</si>
  <si>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</si>
  <si>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</si>
  <si>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</si>
  <si>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</si>
  <si>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</si>
  <si>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</si>
  <si>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</si>
  <si>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</si>
  <si>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</si>
  <si>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</si>
  <si>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</si>
  <si>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</si>
  <si>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</si>
  <si>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</si>
  <si>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</si>
  <si>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</si>
  <si>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</si>
  <si>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</si>
  <si>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</si>
  <si>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</si>
  <si>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</si>
  <si>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</si>
  <si>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</si>
  <si>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</si>
  <si>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</si>
  <si>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</si>
  <si>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</si>
  <si>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</si>
  <si>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</si>
  <si>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</si>
  <si>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</si>
  <si>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</si>
  <si>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</si>
  <si>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</si>
  <si>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</si>
  <si>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</si>
  <si>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</si>
  <si>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</si>
  <si>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</si>
  <si>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</si>
  <si>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</si>
  <si>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</si>
  <si>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</si>
  <si>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</si>
  <si>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</si>
  <si>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</si>
  <si>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</si>
  <si>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</si>
  <si>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</si>
  <si>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</si>
  <si>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</si>
  <si>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</si>
  <si>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</si>
  <si>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</si>
  <si>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</si>
  <si>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</si>
  <si>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</si>
  <si>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</si>
  <si>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</si>
  <si>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</si>
  <si>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</si>
  <si>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</si>
  <si>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</si>
  <si>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</si>
  <si>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</si>
  <si>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</si>
  <si>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</si>
  <si>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</si>
  <si>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</si>
  <si>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</si>
  <si>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</si>
  <si>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</si>
  <si>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</si>
  <si>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</si>
  <si>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</si>
  <si>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</si>
  <si>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</si>
  <si>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</si>
  <si>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</si>
  <si>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</si>
  <si>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</si>
  <si>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</si>
  <si>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</si>
  <si>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</si>
  <si>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</si>
  <si>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</si>
  <si>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</si>
  <si>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</si>
  <si>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</si>
  <si>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</si>
  <si>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</si>
  <si>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</si>
  <si>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</si>
  <si>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</si>
  <si>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</si>
  <si>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</si>
  <si>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</si>
  <si>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</si>
  <si>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</si>
  <si>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</si>
  <si>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</si>
  <si>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</si>
  <si>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</si>
  <si>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</si>
  <si>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</si>
  <si>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</si>
  <si>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</si>
  <si>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</si>
  <si>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</si>
  <si>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</si>
  <si>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</si>
  <si>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</si>
  <si>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</si>
  <si>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</si>
  <si>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</si>
  <si>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</si>
  <si>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</si>
  <si>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</si>
  <si>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</si>
  <si>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</si>
  <si>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</si>
  <si>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</si>
  <si>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</si>
  <si>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</si>
  <si>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</si>
  <si>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</si>
  <si>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</si>
  <si>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</si>
  <si>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</si>
  <si>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</si>
  <si>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</si>
  <si>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</si>
  <si>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</si>
  <si>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</si>
  <si>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</si>
  <si>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</si>
  <si>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</si>
  <si>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</si>
  <si>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</si>
  <si>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</si>
  <si>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</si>
  <si>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</si>
  <si>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</si>
  <si>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</si>
  <si>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</si>
  <si>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</si>
  <si>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</si>
  <si>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</si>
  <si>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</si>
  <si>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</si>
  <si>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</si>
  <si>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</si>
  <si>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</si>
  <si>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</si>
  <si>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</si>
  <si>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</si>
  <si>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</si>
  <si>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</si>
  <si>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</si>
  <si>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</si>
  <si>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</si>
  <si>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</si>
  <si>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</si>
  <si>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</si>
  <si>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</si>
  <si>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</si>
  <si>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</si>
  <si>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</si>
  <si>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</si>
  <si>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</si>
  <si>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</si>
  <si>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</si>
  <si>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</si>
  <si>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</si>
  <si>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</si>
  <si>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</si>
  <si>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</si>
  <si>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</si>
  <si>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</si>
  <si>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</si>
  <si>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</si>
  <si>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</si>
  <si>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</si>
  <si>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</si>
  <si>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</si>
  <si>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</si>
  <si>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</si>
  <si>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</si>
  <si>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</si>
  <si>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</si>
  <si>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</si>
  <si>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</si>
  <si>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</si>
  <si>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</si>
  <si>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</si>
  <si>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</si>
  <si>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</si>
  <si>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</si>
  <si>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</si>
  <si>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</si>
  <si>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</si>
  <si>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</si>
  <si>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</si>
  <si>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</si>
  <si>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</si>
  <si>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</si>
  <si>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</si>
  <si>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</si>
  <si>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</si>
  <si>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</si>
  <si>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</si>
  <si>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</si>
  <si>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</si>
  <si>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</si>
  <si>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</si>
  <si>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</si>
  <si>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</si>
  <si>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</si>
  <si>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</si>
  <si>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</si>
  <si>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</si>
  <si>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</si>
  <si>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</si>
  <si>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</si>
  <si>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</si>
  <si>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</si>
  <si>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</si>
  <si>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</si>
  <si>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</si>
  <si>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</si>
  <si>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</si>
  <si>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</si>
  <si>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</si>
  <si>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</si>
  <si>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</si>
  <si>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</si>
  <si>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</si>
  <si>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</si>
  <si>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</si>
  <si>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</si>
  <si>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</si>
  <si>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</si>
  <si>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</si>
  <si>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</si>
  <si>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</si>
  <si>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</si>
  <si>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</si>
  <si>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</si>
  <si>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</si>
  <si>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</si>
  <si>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</si>
  <si>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</si>
  <si>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</si>
  <si>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</si>
  <si>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</si>
  <si>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</si>
  <si>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</si>
  <si>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</si>
  <si>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</si>
  <si>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</si>
  <si>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</si>
  <si>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</si>
  <si>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</si>
  <si>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</si>
  <si>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</si>
  <si>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</si>
  <si>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</si>
  <si>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</si>
  <si>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</si>
  <si>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</si>
  <si>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</si>
  <si>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</si>
  <si>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</si>
  <si>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</si>
  <si>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</si>
  <si>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</si>
  <si>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</si>
  <si>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</si>
  <si>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</si>
  <si>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</si>
  <si>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</si>
  <si>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</si>
  <si>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</si>
  <si>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</si>
  <si>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</si>
  <si>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</si>
  <si>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</si>
  <si>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</si>
  <si>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</si>
  <si>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</si>
  <si>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</si>
  <si>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</si>
  <si>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</si>
  <si>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</si>
  <si>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</si>
  <si>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</si>
  <si>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</si>
  <si>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</si>
  <si>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</si>
  <si>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</si>
  <si>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</si>
  <si>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</si>
  <si>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</si>
  <si>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</si>
  <si>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</si>
  <si>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</si>
  <si>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</si>
  <si>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</si>
  <si>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</si>
  <si>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</si>
  <si>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</si>
  <si>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</si>
  <si>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</si>
  <si>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</si>
  <si>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</si>
  <si>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</si>
  <si>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</si>
  <si>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</si>
  <si>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</si>
  <si>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</si>
  <si>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</si>
  <si>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</si>
  <si>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</si>
  <si>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</si>
  <si>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</si>
  <si>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</si>
  <si>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</si>
  <si>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</si>
  <si>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</si>
  <si>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</si>
  <si>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</si>
  <si>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</si>
  <si>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</si>
  <si>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</si>
  <si>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</si>
  <si>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</si>
  <si>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</si>
  <si>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</si>
  <si>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</si>
  <si>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</si>
  <si>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</si>
  <si>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</si>
  <si>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</si>
  <si>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</si>
  <si>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</si>
  <si>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</si>
  <si>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</si>
  <si>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</si>
  <si>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</si>
  <si>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</si>
  <si>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</si>
  <si>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</si>
  <si>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</si>
  <si>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</si>
  <si>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</si>
  <si>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</si>
  <si>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</si>
  <si>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</si>
  <si>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</si>
  <si>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</si>
  <si>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</si>
  <si>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</si>
  <si>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</si>
  <si>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</si>
  <si>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</si>
  <si>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</si>
  <si>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</si>
  <si>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</si>
  <si>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</si>
  <si>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</si>
  <si>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</si>
  <si>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</si>
  <si>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</si>
  <si>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</si>
  <si>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</si>
  <si>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</si>
  <si>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</si>
  <si>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</si>
  <si>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</si>
  <si>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</si>
  <si>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</si>
  <si>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</si>
  <si>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</si>
  <si>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</si>
  <si>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</si>
  <si>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</si>
  <si>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</si>
  <si>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</si>
  <si>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</si>
  <si>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</si>
  <si>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</si>
  <si>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</si>
  <si>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</si>
  <si>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</si>
  <si>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</si>
  <si>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</si>
  <si>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</si>
  <si>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</si>
  <si>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</si>
  <si>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</si>
  <si>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</si>
  <si>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</si>
  <si>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</si>
  <si>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</si>
  <si>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</si>
  <si>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</si>
  <si>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</si>
  <si>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</si>
  <si>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</si>
  <si>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</si>
  <si>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</si>
  <si>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</si>
  <si>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</si>
  <si>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</si>
  <si>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</si>
  <si>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</si>
  <si>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</si>
  <si>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</si>
  <si>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</si>
  <si>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</si>
  <si>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</si>
  <si>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</si>
  <si>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</si>
  <si>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</si>
  <si>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</si>
  <si>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</si>
  <si>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</si>
  <si>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</si>
  <si>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</si>
  <si>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</si>
  <si>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</si>
  <si>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</si>
  <si>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</si>
  <si>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</si>
  <si>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</si>
  <si>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</si>
  <si>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</si>
  <si>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</si>
  <si>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</si>
  <si>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</si>
  <si>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</si>
  <si>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</si>
  <si>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</si>
  <si>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</si>
  <si>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</si>
  <si>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</si>
  <si>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</si>
  <si>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</si>
  <si>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</si>
  <si>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</si>
  <si>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</si>
  <si>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</si>
  <si>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</si>
  <si>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</si>
  <si>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</si>
  <si>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</si>
  <si>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</si>
  <si>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</si>
  <si>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</si>
  <si>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</si>
  <si>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</si>
  <si>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</si>
  <si>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</si>
  <si>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</si>
  <si>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</si>
  <si>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</si>
  <si>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</si>
  <si>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</si>
  <si>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</si>
  <si>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</si>
  <si>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</si>
  <si>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</si>
  <si>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</si>
  <si>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</si>
  <si>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</si>
  <si>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</si>
  <si>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</si>
  <si>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</si>
  <si>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</si>
  <si>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</si>
  <si>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</si>
  <si>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</si>
  <si>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</si>
  <si>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</si>
  <si>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</si>
  <si>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</si>
  <si>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</si>
  <si>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</si>
  <si>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</si>
  <si>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</si>
  <si>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</si>
  <si>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</si>
  <si>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</si>
  <si>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</si>
  <si>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</si>
  <si>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</si>
  <si>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</si>
  <si>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</si>
  <si>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</si>
  <si>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</si>
  <si>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</si>
  <si>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</si>
  <si>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</si>
  <si>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</si>
  <si>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</si>
  <si>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</si>
  <si>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</si>
  <si>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</si>
  <si>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</si>
  <si>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</si>
  <si>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</si>
  <si>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</si>
  <si>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</si>
  <si>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</si>
  <si>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</si>
  <si>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</si>
  <si>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</si>
  <si>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</si>
  <si>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</si>
  <si>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</si>
  <si>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</si>
  <si>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</si>
  <si>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</si>
  <si>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</si>
  <si>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</si>
  <si>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</si>
  <si>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</si>
  <si>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</si>
  <si>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</si>
  <si>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</si>
  <si>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</si>
  <si>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</si>
  <si>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</si>
  <si>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</si>
  <si>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</si>
  <si>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</si>
  <si>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</si>
  <si>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</si>
  <si>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</si>
  <si>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</si>
  <si>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</si>
  <si>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</si>
  <si>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</si>
  <si>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</si>
  <si>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</si>
  <si>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</si>
  <si>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</si>
  <si>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</si>
  <si>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</si>
  <si>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</si>
  <si>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</si>
  <si>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</si>
  <si>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</si>
  <si>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</si>
  <si>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</si>
  <si>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</si>
  <si>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</si>
  <si>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</si>
  <si>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</si>
  <si>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</si>
  <si>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</si>
  <si>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</si>
  <si>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</si>
  <si>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</si>
  <si>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</si>
  <si>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</si>
  <si>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</si>
  <si>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</si>
  <si>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</si>
  <si>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</si>
  <si>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</si>
  <si>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</si>
  <si>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</si>
  <si>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</si>
  <si>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</si>
  <si>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</si>
  <si>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</si>
  <si>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</si>
  <si>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</si>
  <si>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</si>
  <si>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</si>
  <si>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</si>
  <si>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</si>
  <si>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</si>
  <si>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</si>
  <si>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</si>
  <si>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</si>
  <si>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</si>
  <si>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</si>
  <si>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</si>
  <si>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</si>
  <si>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</si>
  <si>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</si>
  <si>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</si>
  <si>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</si>
  <si>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</si>
  <si>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</si>
  <si>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</si>
  <si>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</si>
  <si>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</si>
  <si>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</si>
  <si>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</si>
  <si>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</si>
  <si>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</si>
  <si>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</si>
  <si>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</si>
  <si>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</si>
  <si>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</si>
  <si>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</si>
  <si>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</si>
  <si>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</si>
  <si>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</si>
  <si>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</si>
  <si>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</si>
  <si>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</si>
  <si>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</si>
  <si>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</si>
  <si>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</si>
  <si>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</si>
  <si>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</si>
  <si>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</si>
  <si>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</si>
  <si>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</si>
  <si>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</si>
  <si>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</si>
  <si>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</si>
  <si>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</si>
  <si>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</si>
  <si>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</si>
  <si>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</si>
  <si>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</si>
  <si>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</si>
  <si>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</si>
  <si>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</si>
  <si>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</si>
  <si>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</si>
  <si>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</si>
  <si>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</si>
  <si>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</si>
  <si>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</si>
  <si>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</si>
  <si>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</si>
  <si>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</si>
  <si>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</si>
  <si>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</si>
  <si>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</si>
  <si>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</si>
  <si>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</si>
  <si>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</si>
  <si>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</si>
  <si>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</si>
  <si>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</si>
  <si>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</si>
  <si>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</si>
  <si>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</si>
  <si>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</si>
  <si>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</si>
  <si>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</si>
  <si>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</si>
  <si>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</si>
  <si>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</si>
  <si>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</si>
  <si>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</si>
  <si>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</si>
  <si>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</si>
  <si>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</si>
  <si>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</si>
  <si>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</si>
  <si>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</si>
  <si>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</si>
  <si>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</si>
  <si>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</si>
  <si>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</si>
  <si>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</si>
  <si>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</si>
  <si>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</si>
  <si>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</si>
  <si>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</si>
  <si>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</si>
  <si>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</si>
  <si>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</si>
  <si>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</si>
  <si>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</si>
  <si>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</si>
  <si>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</si>
  <si>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</si>
  <si>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</si>
  <si>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</si>
  <si>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</si>
  <si>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</si>
  <si>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</si>
  <si>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</si>
  <si>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</si>
  <si>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</si>
  <si>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</si>
  <si>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</si>
  <si>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</si>
  <si>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</si>
  <si>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</si>
  <si>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</si>
  <si>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</si>
  <si>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</si>
  <si>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</si>
  <si>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</si>
  <si>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</si>
  <si>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</si>
  <si>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</si>
  <si>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</si>
  <si>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</si>
  <si>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</si>
  <si>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</si>
  <si>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</si>
  <si>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</si>
  <si>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</si>
  <si>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</si>
  <si>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</si>
  <si>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</si>
  <si>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</si>
  <si>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</si>
  <si>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</si>
  <si>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</si>
  <si>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</si>
  <si>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</si>
  <si>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</si>
  <si>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</si>
  <si>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</si>
  <si>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</si>
  <si>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</si>
  <si>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</si>
  <si>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</si>
  <si>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</si>
  <si>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</si>
  <si>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</si>
  <si>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</si>
  <si>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</si>
  <si>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</si>
  <si>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</si>
  <si>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</si>
  <si>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</si>
  <si>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</si>
  <si>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</si>
  <si>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</si>
  <si>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</si>
  <si>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</si>
  <si>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</si>
  <si>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</si>
  <si>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</si>
  <si>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</si>
  <si>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</si>
  <si>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</si>
  <si>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</si>
  <si>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</si>
  <si>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</si>
  <si>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</si>
  <si>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</si>
  <si>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</si>
  <si>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</si>
  <si>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</si>
  <si>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</si>
  <si>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</si>
  <si>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</si>
  <si>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</si>
  <si>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</si>
  <si>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</si>
  <si>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</si>
  <si>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</si>
  <si>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</si>
  <si>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</si>
  <si>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</si>
  <si>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</si>
  <si>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</si>
  <si>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</si>
  <si>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</si>
  <si>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</si>
  <si>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</si>
  <si>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</si>
  <si>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</si>
  <si>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</si>
  <si>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</si>
  <si>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</si>
  <si>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</si>
  <si>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</si>
  <si>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</si>
  <si>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</si>
  <si>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</si>
  <si>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</si>
  <si>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</si>
  <si>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</si>
  <si>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</si>
  <si>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</si>
  <si>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</si>
  <si>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</si>
  <si>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</si>
  <si>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</si>
  <si>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</si>
  <si>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</si>
  <si>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</si>
  <si>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</si>
  <si>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</si>
  <si>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</si>
  <si>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</si>
  <si>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</si>
  <si>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</si>
  <si>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</si>
  <si>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</si>
  <si>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</si>
  <si>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</si>
  <si>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</si>
  <si>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</si>
  <si>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</si>
  <si>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</si>
  <si>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</si>
  <si>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</si>
  <si>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</si>
  <si>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</si>
  <si>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</si>
  <si>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</si>
  <si>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</si>
  <si>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</si>
  <si>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</si>
  <si>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</si>
  <si>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</si>
  <si>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</si>
  <si>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</si>
  <si>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</si>
  <si>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</si>
  <si>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</si>
  <si>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</si>
  <si>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</si>
  <si>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</si>
  <si>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</si>
  <si>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</si>
  <si>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</si>
  <si>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</si>
  <si>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</si>
  <si>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</si>
  <si>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</si>
  <si>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</si>
  <si>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</si>
  <si>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</si>
  <si>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</si>
  <si>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</si>
  <si>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</si>
  <si>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</si>
  <si>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</si>
  <si>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</si>
  <si>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</si>
  <si>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</si>
  <si>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</si>
  <si>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</si>
  <si>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</si>
  <si>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</si>
  <si>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</si>
  <si>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</si>
  <si>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</si>
  <si>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</si>
  <si>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</si>
  <si>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</si>
  <si>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</si>
  <si>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</si>
  <si>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</si>
  <si>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</si>
  <si>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</si>
  <si>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</si>
  <si>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</si>
  <si>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</si>
  <si>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</si>
  <si>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</si>
  <si>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</si>
  <si>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</si>
  <si>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</si>
  <si>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</si>
  <si>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</si>
  <si>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</si>
  <si>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</si>
  <si>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</si>
  <si>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</si>
  <si>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</si>
  <si>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</si>
  <si>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</si>
  <si>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</si>
  <si>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</si>
  <si>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</si>
  <si>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</si>
  <si>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</si>
  <si>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</si>
  <si>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</si>
  <si>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</si>
  <si>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</si>
  <si>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</si>
  <si>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</si>
  <si>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</si>
  <si>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</si>
  <si>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</si>
  <si>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</si>
  <si>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</si>
  <si>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</si>
  <si>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</si>
  <si>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</si>
  <si>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</si>
  <si>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</si>
  <si>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</si>
  <si>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</si>
  <si>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</si>
  <si>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</si>
  <si>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</si>
  <si>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</si>
  <si>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</si>
  <si>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</si>
  <si>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</si>
  <si>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</si>
  <si>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</si>
  <si>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</si>
  <si>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</si>
  <si>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</si>
  <si>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</si>
  <si>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</si>
  <si>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</si>
  <si>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</si>
  <si>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</si>
  <si>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</si>
  <si>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</si>
  <si>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</si>
  <si>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</si>
  <si>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</si>
  <si>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</si>
  <si>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</si>
  <si>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</si>
  <si>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</si>
  <si>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</si>
  <si>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</si>
  <si>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</si>
  <si>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</si>
  <si>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</si>
  <si>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</si>
  <si>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</si>
  <si>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</si>
  <si>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</si>
  <si>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</si>
  <si>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</si>
  <si>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</si>
  <si>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</si>
  <si>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</si>
  <si>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</si>
  <si>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</si>
  <si>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</si>
  <si>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</si>
  <si>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</si>
  <si>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</si>
  <si>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</si>
  <si>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</si>
  <si>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</si>
  <si>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</si>
  <si>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</si>
  <si>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</si>
  <si>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</si>
  <si>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</si>
  <si>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</si>
  <si>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</si>
  <si>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</si>
  <si>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</si>
  <si>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</si>
  <si>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</si>
  <si>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</si>
  <si>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</si>
  <si>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</si>
  <si>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</si>
  <si>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</si>
  <si>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</si>
  <si>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</si>
  <si>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</si>
  <si>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</si>
  <si>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</si>
  <si>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</si>
  <si>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</si>
  <si>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</si>
  <si>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</si>
  <si>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</si>
  <si>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</si>
  <si>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</si>
  <si>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</si>
  <si>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</si>
  <si>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</si>
  <si>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</si>
  <si>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</si>
  <si>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</si>
  <si>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</si>
  <si>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</si>
  <si>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</si>
  <si>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</si>
  <si>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</si>
  <si>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</si>
  <si>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</si>
  <si>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</si>
  <si>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</si>
  <si>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</si>
  <si>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</si>
  <si>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</si>
  <si>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</si>
  <si>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</si>
  <si>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</si>
  <si>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</si>
  <si>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</si>
  <si>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</si>
  <si>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</si>
  <si>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</si>
  <si>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</si>
  <si>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</si>
  <si>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</si>
  <si>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</si>
  <si>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</si>
  <si>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</si>
  <si>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</si>
  <si>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</si>
  <si>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</si>
  <si>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</si>
  <si>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</si>
  <si>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</si>
  <si>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</si>
  <si>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</si>
  <si>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</si>
  <si>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</si>
  <si>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</si>
  <si>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</si>
  <si>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</si>
  <si>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</si>
  <si>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</si>
  <si>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</si>
  <si>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</si>
  <si>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</si>
  <si>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</si>
  <si>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</si>
  <si>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</si>
  <si>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</si>
  <si>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</si>
  <si>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</si>
  <si>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</si>
  <si>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</si>
  <si>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</si>
  <si>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</si>
  <si>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</si>
  <si>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</si>
  <si>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</si>
  <si>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</si>
  <si>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</si>
  <si>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</si>
  <si>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</si>
  <si>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</si>
  <si>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</si>
  <si>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</si>
  <si>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</si>
  <si>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</si>
  <si>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</si>
  <si>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</si>
  <si>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</si>
  <si>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</si>
  <si>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</si>
  <si>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</si>
  <si>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</si>
  <si>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</si>
  <si>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</si>
  <si>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</si>
  <si>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</si>
  <si>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</si>
  <si>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</si>
  <si>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</si>
  <si>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</si>
  <si>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</si>
  <si>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</si>
  <si>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</si>
  <si>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</si>
  <si>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</si>
  <si>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</si>
  <si>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</si>
  <si>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</si>
  <si>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</si>
  <si>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</si>
  <si>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</si>
  <si>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</si>
  <si>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</si>
  <si>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</si>
  <si>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</si>
  <si>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</si>
  <si>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</si>
  <si>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</si>
  <si>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</si>
  <si>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</si>
  <si>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</si>
  <si>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</si>
  <si>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</si>
  <si>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</si>
  <si>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</si>
  <si>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</si>
  <si>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</si>
  <si>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</si>
  <si>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</si>
  <si>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</si>
  <si>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</si>
  <si>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</si>
  <si>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</si>
  <si>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</si>
  <si>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</si>
  <si>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</si>
  <si>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</si>
  <si>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</si>
  <si>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</si>
  <si>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</si>
  <si>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</si>
  <si>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</si>
  <si>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</si>
  <si>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</si>
  <si>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</si>
  <si>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</si>
  <si>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</si>
  <si>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</si>
  <si>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</si>
  <si>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</si>
  <si>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</si>
  <si>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</si>
  <si>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</si>
  <si>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</si>
  <si>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</si>
  <si>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</si>
  <si>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</si>
  <si>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</si>
  <si>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</si>
  <si>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</si>
  <si>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</si>
  <si>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</si>
  <si>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</si>
  <si>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</si>
  <si>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</si>
  <si>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</si>
  <si>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</si>
  <si>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</si>
  <si>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</si>
  <si>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</si>
  <si>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</si>
  <si>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</si>
  <si>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</si>
  <si>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</si>
  <si>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</si>
  <si>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</si>
  <si>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</si>
  <si>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</si>
  <si>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</si>
  <si>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</si>
  <si>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</si>
  <si>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</si>
  <si>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</si>
  <si>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</si>
  <si>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</si>
  <si>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</si>
  <si>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</si>
  <si>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</si>
  <si>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</si>
  <si>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</si>
  <si>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</si>
  <si>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</si>
  <si>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</si>
  <si>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</si>
  <si>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</si>
  <si>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</si>
  <si>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</si>
  <si>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</si>
  <si>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</si>
  <si>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</si>
  <si>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</si>
  <si>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</si>
  <si>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</si>
  <si>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</si>
  <si>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</si>
  <si>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</si>
  <si>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</si>
  <si>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</si>
  <si>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</si>
  <si>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</si>
  <si>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</si>
  <si>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</si>
  <si>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</si>
  <si>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</si>
  <si>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</si>
  <si>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</si>
  <si>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</si>
  <si>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</si>
  <si>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</si>
  <si>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</si>
  <si>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</si>
  <si>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</si>
  <si>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</si>
  <si>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</si>
  <si>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</si>
  <si>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</si>
  <si>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</si>
  <si>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</si>
  <si>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</si>
  <si>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</si>
  <si>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</si>
  <si>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</si>
  <si>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</si>
  <si>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</si>
  <si>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</si>
  <si>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</si>
  <si>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</si>
  <si>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</si>
  <si>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</si>
  <si>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</si>
  <si>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</si>
  <si>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</si>
  <si>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</si>
  <si>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</si>
  <si>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</si>
  <si>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</si>
  <si>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</si>
  <si>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</si>
  <si>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</si>
  <si>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</si>
  <si>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</si>
  <si>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</si>
  <si>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</si>
  <si>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</si>
  <si>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</si>
  <si>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</si>
  <si>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</si>
  <si>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</si>
  <si>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</si>
  <si>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</si>
  <si>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</si>
  <si>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</si>
  <si>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</si>
  <si>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</si>
  <si>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</si>
  <si>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</si>
  <si>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</si>
  <si>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</si>
  <si>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</si>
  <si>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</si>
  <si>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</si>
  <si>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</si>
  <si>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</si>
  <si>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</si>
  <si>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</si>
  <si>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</si>
  <si>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</si>
  <si>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</si>
  <si>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</si>
  <si>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</si>
  <si>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</si>
  <si>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</si>
  <si>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</si>
  <si>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</si>
  <si>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</si>
  <si>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</si>
  <si>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</si>
  <si>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</si>
  <si>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</si>
  <si>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</si>
  <si>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</si>
  <si>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</si>
  <si>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</si>
  <si>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</si>
  <si>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</si>
  <si>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</si>
  <si>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</si>
  <si>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</si>
  <si>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</si>
  <si>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</si>
  <si>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</si>
  <si>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</si>
  <si>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</si>
  <si>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</si>
  <si>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</si>
  <si>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</si>
  <si>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</si>
  <si>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</si>
  <si>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</si>
  <si>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</si>
  <si>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</si>
  <si>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</si>
  <si>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</si>
  <si>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</si>
  <si>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</si>
  <si>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</si>
  <si>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</si>
  <si>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</si>
  <si>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</si>
  <si>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</si>
  <si>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</si>
  <si>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</si>
  <si>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</si>
  <si>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</si>
  <si>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</si>
  <si>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</si>
  <si>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</si>
  <si>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</si>
  <si>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</si>
  <si>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</si>
  <si>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</si>
  <si>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</si>
  <si>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</si>
  <si>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</si>
  <si>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</si>
  <si>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</si>
  <si>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</si>
  <si>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</si>
  <si>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</si>
  <si>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</si>
  <si>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</si>
  <si>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</si>
  <si>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</si>
  <si>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</si>
  <si>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</si>
  <si>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</si>
  <si>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</si>
  <si>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</si>
  <si>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</si>
  <si>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</si>
  <si>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</si>
  <si>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</si>
  <si>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</si>
  <si>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</si>
  <si>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</si>
  <si>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</si>
  <si>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</si>
  <si>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</si>
  <si>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</si>
  <si>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</si>
  <si>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</si>
  <si>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</si>
  <si>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</si>
  <si>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</si>
  <si>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</si>
  <si>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</si>
  <si>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</si>
  <si>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</si>
  <si>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</si>
  <si>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</si>
  <si>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</si>
  <si>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</si>
  <si>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</si>
  <si>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</si>
  <si>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</si>
  <si>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</si>
  <si>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</si>
  <si>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</si>
  <si>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</si>
  <si>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</si>
  <si>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</si>
  <si>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</si>
  <si>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</si>
  <si>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</si>
  <si>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</si>
  <si>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</si>
  <si>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</si>
  <si>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</si>
  <si>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</si>
  <si>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</si>
  <si>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</si>
  <si>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</si>
  <si>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</si>
  <si>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</si>
  <si>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</si>
  <si>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</si>
  <si>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</si>
  <si>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</si>
  <si>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</si>
  <si>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</si>
  <si>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</si>
  <si>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</si>
  <si>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</si>
  <si>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</si>
  <si>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</si>
  <si>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</si>
  <si>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</si>
  <si>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</si>
  <si>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</si>
  <si>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</si>
  <si>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</si>
  <si>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</si>
  <si>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</si>
  <si>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</si>
  <si>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</si>
  <si>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</si>
  <si>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</si>
  <si>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</si>
  <si>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</si>
  <si>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</si>
  <si>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</si>
  <si>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</si>
  <si>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</si>
  <si>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</si>
  <si>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</si>
  <si>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</si>
  <si>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</si>
  <si>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</si>
  <si>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</si>
  <si>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</si>
  <si>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</si>
  <si>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</si>
  <si>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</si>
  <si>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</si>
  <si>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</si>
  <si>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</si>
  <si>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</si>
  <si>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</si>
  <si>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</si>
  <si>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</si>
  <si>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</si>
  <si>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</si>
  <si>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</si>
  <si>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</si>
  <si>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</si>
  <si>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</si>
  <si>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</si>
  <si>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</si>
  <si>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</si>
  <si>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</si>
  <si>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</si>
  <si>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</si>
  <si>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</si>
  <si>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</si>
  <si>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</si>
  <si>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</si>
  <si>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</si>
  <si>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</si>
  <si>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</si>
  <si>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</si>
  <si>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</si>
  <si>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</si>
  <si>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</si>
  <si>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</si>
  <si>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</si>
  <si>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</si>
  <si>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</si>
  <si>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</si>
  <si>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</si>
  <si>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</si>
  <si>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</si>
  <si>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</si>
  <si>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</si>
  <si>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</si>
  <si>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</si>
  <si>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</si>
  <si>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</si>
  <si>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</si>
  <si>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</si>
  <si>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</si>
  <si>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</si>
  <si>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</si>
  <si>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</si>
  <si>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</si>
  <si>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</si>
  <si>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</si>
  <si>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</si>
  <si>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</si>
  <si>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</si>
  <si>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</si>
  <si>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</si>
  <si>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</si>
  <si>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</si>
  <si>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</si>
  <si>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</si>
  <si>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</si>
  <si>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</si>
  <si>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</si>
  <si>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</si>
  <si>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</si>
  <si>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</si>
  <si>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</si>
  <si>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</si>
  <si>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</si>
  <si>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</si>
  <si>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</si>
  <si>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</si>
  <si>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</si>
  <si>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</si>
  <si>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</si>
  <si>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</si>
  <si>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</si>
  <si>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</si>
  <si>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</si>
  <si>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</si>
  <si>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</si>
  <si>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</si>
  <si>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</si>
  <si>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</si>
  <si>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</si>
  <si>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</si>
  <si>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</si>
  <si>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</si>
  <si>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</si>
  <si>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</si>
  <si>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</si>
  <si>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</si>
  <si>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</si>
  <si>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</si>
  <si>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</si>
  <si>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</si>
  <si>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</si>
  <si>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</si>
  <si>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</si>
  <si>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</si>
  <si>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</si>
  <si>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</si>
  <si>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</si>
  <si>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</si>
  <si>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</si>
  <si>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</si>
  <si>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</si>
  <si>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</si>
  <si>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</si>
  <si>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</si>
  <si>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</si>
  <si>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</si>
  <si>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</si>
  <si>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</si>
  <si>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</si>
  <si>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</si>
  <si>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</si>
  <si>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</si>
  <si>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</si>
  <si>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</si>
  <si>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</si>
  <si>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</si>
  <si>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</si>
  <si>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</si>
  <si>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</si>
  <si>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</si>
  <si>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</si>
  <si>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</si>
  <si>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</si>
  <si>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</si>
  <si>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</si>
  <si>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</si>
  <si>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</si>
  <si>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</si>
  <si>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</si>
  <si>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</si>
  <si>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</si>
  <si>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</si>
  <si>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</si>
  <si>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</si>
  <si>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</si>
  <si>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</si>
  <si>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</si>
  <si>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</si>
  <si>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</si>
  <si>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</si>
  <si>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</si>
  <si>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</si>
  <si>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</si>
  <si>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</si>
  <si>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</si>
  <si>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</si>
  <si>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</si>
  <si>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</si>
  <si>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</si>
  <si>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</si>
  <si>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</si>
  <si>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</si>
  <si>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</si>
  <si>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</si>
  <si>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</si>
  <si>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</si>
  <si>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</si>
  <si>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</si>
  <si>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</si>
  <si>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</si>
  <si>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</si>
  <si>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</si>
  <si>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</si>
  <si>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</si>
  <si>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</si>
  <si>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</si>
  <si>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</si>
  <si>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</si>
  <si>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</si>
  <si>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</si>
  <si>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</si>
  <si>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</si>
  <si>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</si>
  <si>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</si>
  <si>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</si>
  <si>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</si>
  <si>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</si>
  <si>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</si>
  <si>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</si>
  <si>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</si>
  <si>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</si>
  <si>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</si>
  <si>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</si>
  <si>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</si>
  <si>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</si>
  <si>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</si>
  <si>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</si>
  <si>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</si>
  <si>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</si>
  <si>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</si>
  <si>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</si>
  <si>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</si>
  <si>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</si>
  <si>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</si>
  <si>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</si>
  <si>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</si>
  <si>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</si>
  <si>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</si>
  <si>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</si>
  <si>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</si>
  <si>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</si>
  <si>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</si>
  <si>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</si>
  <si>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</si>
  <si>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</si>
  <si>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</si>
  <si>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</si>
  <si>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</si>
  <si>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</si>
  <si>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</si>
  <si>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</si>
  <si>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</si>
  <si>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</si>
  <si>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</si>
  <si>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</si>
  <si>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</si>
  <si>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</si>
  <si>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</si>
  <si>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</si>
  <si>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</si>
  <si>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</si>
  <si>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</si>
  <si>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</si>
  <si>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</si>
  <si>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</si>
  <si>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</si>
  <si>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</si>
  <si>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</si>
  <si>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</si>
  <si>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</si>
  <si>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</si>
  <si>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</si>
  <si>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</si>
  <si>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</si>
  <si>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</si>
  <si>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</si>
  <si>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</si>
  <si>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</si>
  <si>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</si>
  <si>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</si>
  <si>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</si>
  <si>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</si>
  <si>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</si>
  <si>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</si>
  <si>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</si>
  <si>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</si>
  <si>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</si>
  <si>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</si>
  <si>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</si>
  <si>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</si>
  <si>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</si>
  <si>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</si>
  <si>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</si>
  <si>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</si>
  <si>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</si>
  <si>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</si>
  <si>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</si>
  <si>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</si>
  <si>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</si>
  <si>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</si>
  <si>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</si>
  <si>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</si>
  <si>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</si>
  <si>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</si>
  <si>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</si>
  <si>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</si>
  <si>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</si>
  <si>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</si>
  <si>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</si>
  <si>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</si>
  <si>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</si>
  <si>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</si>
  <si>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</si>
  <si>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</si>
  <si>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</si>
  <si>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</si>
  <si>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</si>
  <si>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</si>
  <si>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</si>
  <si>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</si>
  <si>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</si>
  <si>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</si>
  <si>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</si>
  <si>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</si>
  <si>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</si>
  <si>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</si>
  <si>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</si>
  <si>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</si>
  <si>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</si>
  <si>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</si>
  <si>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</si>
  <si>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</si>
  <si>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</si>
  <si>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</si>
  <si>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</si>
  <si>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</si>
  <si>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</si>
  <si>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</si>
  <si>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</si>
  <si>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</si>
  <si>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</si>
  <si>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</si>
  <si>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</si>
  <si>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</si>
  <si>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</si>
  <si>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</si>
  <si>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</si>
  <si>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</si>
  <si>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</si>
  <si>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</si>
  <si>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</si>
  <si>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</si>
  <si>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</si>
  <si>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</si>
  <si>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</si>
  <si>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</si>
  <si>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</si>
  <si>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</si>
  <si>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</si>
  <si>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</si>
  <si>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</si>
  <si>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</si>
  <si>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</si>
  <si>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</si>
  <si>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</si>
  <si>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</si>
  <si>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</si>
  <si>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</si>
  <si>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</si>
  <si>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</si>
  <si>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</si>
  <si>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</si>
  <si>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</si>
  <si>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</si>
  <si>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</si>
  <si>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</si>
  <si>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</si>
  <si>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</si>
  <si>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</si>
  <si>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</si>
  <si>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</si>
  <si>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</si>
  <si>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</si>
  <si>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</si>
  <si>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</si>
  <si>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</si>
  <si>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</si>
  <si>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</si>
  <si>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</si>
  <si>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</si>
  <si>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</si>
  <si>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</si>
  <si>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</si>
  <si>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</si>
  <si>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</si>
  <si>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</si>
  <si>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</si>
  <si>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</si>
  <si>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</si>
  <si>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</si>
  <si>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</si>
  <si>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</si>
  <si>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</si>
  <si>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</si>
  <si>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</si>
  <si>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</si>
  <si>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</si>
  <si>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</si>
  <si>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</si>
  <si>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</si>
  <si>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</si>
  <si>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</si>
  <si>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</si>
  <si>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</si>
  <si>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</si>
  <si>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</si>
  <si>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</si>
  <si>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</si>
  <si>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</si>
  <si>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</si>
  <si>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</si>
  <si>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</si>
  <si>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</si>
  <si>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</si>
  <si>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</si>
  <si>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</si>
  <si>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</si>
  <si>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</si>
  <si>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</si>
  <si>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</si>
  <si>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</si>
  <si>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</si>
  <si>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</si>
  <si>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</si>
  <si>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</si>
  <si>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</si>
  <si>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</si>
  <si>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</si>
  <si>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</si>
  <si>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</si>
  <si>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</si>
  <si>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</si>
  <si>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</si>
  <si>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</si>
  <si>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</si>
  <si>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</si>
  <si>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</si>
  <si>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</si>
  <si>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</si>
  <si>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</si>
  <si>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</si>
  <si>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</si>
  <si>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</si>
  <si>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</si>
  <si>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</si>
  <si>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</si>
  <si>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</si>
  <si>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</si>
  <si>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</si>
  <si>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</si>
  <si>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</si>
  <si>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</si>
  <si>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</si>
  <si>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</si>
  <si>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</si>
  <si>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</si>
  <si>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</si>
  <si>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</si>
  <si>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</si>
  <si>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</si>
  <si>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</si>
  <si>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</si>
  <si>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</si>
  <si>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</si>
  <si>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</si>
  <si>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</si>
  <si>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</si>
  <si>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</si>
  <si>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</si>
  <si>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</si>
  <si>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</si>
  <si>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</si>
  <si>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</si>
  <si>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</si>
  <si>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</si>
  <si>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</si>
  <si>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</si>
  <si>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</si>
  <si>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</si>
  <si>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</si>
  <si>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</si>
  <si>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</si>
  <si>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</si>
  <si>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</si>
  <si>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</si>
  <si>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</si>
  <si>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</si>
  <si>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</si>
  <si>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</si>
  <si>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</si>
  <si>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</si>
  <si>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</si>
  <si>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</si>
  <si>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</si>
  <si>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</si>
  <si>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</si>
  <si>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</si>
  <si>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</si>
  <si>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</si>
  <si>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</si>
  <si>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</si>
  <si>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</si>
  <si>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</si>
  <si>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</si>
  <si>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</si>
  <si>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</si>
  <si>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</si>
  <si>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</si>
  <si>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</si>
  <si>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</si>
  <si>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</si>
  <si>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</si>
  <si>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</si>
  <si>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</si>
  <si>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</si>
  <si>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</si>
  <si>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</si>
  <si>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</si>
  <si>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</si>
  <si>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</si>
  <si>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</si>
  <si>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</si>
  <si>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</si>
  <si>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</si>
  <si>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</si>
  <si>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</si>
  <si>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</si>
  <si>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</si>
  <si>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</si>
  <si>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</si>
  <si>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</si>
  <si>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</si>
  <si>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</si>
  <si>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</si>
  <si>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</si>
  <si>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</si>
  <si>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</si>
  <si>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</si>
  <si>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</si>
  <si>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</si>
  <si>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</si>
  <si>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</si>
  <si>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</si>
  <si>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</si>
  <si>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</si>
  <si>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</si>
  <si>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</si>
  <si>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</si>
  <si>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</si>
  <si>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</si>
  <si>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</si>
  <si>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</si>
  <si>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</si>
  <si>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</si>
  <si>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</si>
  <si>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</si>
  <si>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</si>
  <si>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</si>
  <si>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</si>
  <si>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</si>
  <si>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</si>
  <si>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</si>
  <si>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</si>
  <si>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</si>
  <si>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</si>
  <si>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</si>
  <si>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</si>
  <si>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</si>
  <si>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</si>
  <si>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</si>
  <si>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</si>
  <si>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</si>
  <si>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</si>
  <si>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</si>
  <si>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</si>
  <si>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</si>
  <si>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</si>
  <si>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</si>
  <si>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</si>
  <si>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</si>
  <si>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</si>
  <si>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</si>
  <si>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</si>
  <si>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</si>
  <si>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</si>
  <si>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</si>
  <si>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</si>
  <si>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</si>
  <si>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</si>
  <si>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</si>
  <si>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</si>
  <si>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</si>
  <si>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</si>
  <si>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</si>
  <si>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</si>
  <si>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</si>
  <si>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</si>
  <si>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</si>
  <si>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</si>
  <si>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</si>
  <si>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</si>
  <si>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</si>
  <si>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</si>
  <si>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</si>
  <si>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</si>
  <si>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</si>
  <si>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</si>
  <si>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</si>
  <si>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</si>
  <si>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</si>
  <si>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</si>
  <si>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</si>
  <si>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</si>
  <si>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</si>
  <si>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</si>
  <si>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</si>
  <si>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</si>
  <si>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</si>
  <si>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</si>
  <si>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</si>
  <si>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</si>
  <si>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</si>
  <si>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</si>
  <si>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</si>
  <si>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</si>
  <si>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</si>
  <si>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</si>
  <si>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</si>
  <si>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</si>
  <si>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</si>
  <si>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</si>
  <si>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</si>
  <si>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</si>
  <si>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</si>
  <si>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</si>
  <si>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</si>
  <si>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</si>
  <si>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</si>
  <si>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</si>
  <si>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</si>
  <si>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</si>
  <si>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</si>
  <si>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</si>
  <si>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</si>
  <si>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</si>
  <si>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</si>
  <si>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</si>
  <si>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</si>
  <si>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</si>
  <si>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</si>
  <si>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</si>
  <si>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</si>
  <si>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</si>
  <si>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</si>
  <si>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</si>
  <si>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</si>
  <si>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</si>
  <si>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</si>
  <si>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</si>
  <si>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</si>
  <si>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</si>
  <si>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</si>
  <si>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</si>
  <si>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</si>
  <si>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</si>
  <si>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</si>
  <si>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</si>
  <si>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</si>
  <si>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</si>
  <si>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</si>
  <si>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</si>
  <si>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</si>
  <si>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</si>
  <si>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</si>
  <si>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</si>
  <si>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</si>
  <si>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</si>
  <si>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</si>
  <si>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</si>
  <si>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</si>
  <si>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</si>
  <si>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</si>
  <si>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</si>
  <si>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</si>
  <si>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</si>
  <si>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</si>
  <si>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</si>
  <si>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</si>
  <si>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</si>
  <si>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</si>
  <si>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</si>
  <si>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</si>
  <si>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</si>
  <si>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</si>
  <si>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</si>
  <si>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</si>
  <si>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</si>
  <si>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</si>
  <si>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</si>
  <si>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</si>
  <si>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</si>
  <si>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</si>
  <si>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</si>
  <si>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</si>
  <si>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</si>
  <si>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</si>
  <si>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</si>
  <si>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</si>
  <si>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</si>
  <si>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</si>
  <si>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</si>
  <si>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</si>
  <si>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</si>
  <si>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</si>
  <si>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</si>
  <si>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</si>
  <si>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</si>
  <si>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</si>
  <si>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</si>
  <si>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</si>
  <si>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</si>
  <si>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</si>
  <si>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</si>
  <si>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</si>
  <si>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</si>
  <si>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</si>
  <si>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</si>
  <si>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</si>
  <si>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</si>
  <si>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</si>
  <si>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</si>
  <si>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</si>
  <si>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</si>
  <si>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</si>
  <si>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</si>
  <si>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</si>
  <si>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</si>
  <si>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</si>
  <si>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</si>
  <si>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</si>
  <si>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</si>
  <si>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</si>
  <si>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</si>
  <si>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</si>
  <si>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</si>
  <si>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</si>
  <si>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</si>
  <si>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</si>
  <si>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</si>
  <si>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</si>
  <si>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</si>
  <si>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</si>
  <si>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</si>
  <si>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</si>
  <si>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</si>
  <si>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</si>
  <si>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</si>
  <si>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</si>
  <si>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</si>
  <si>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</si>
  <si>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</si>
  <si>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</si>
  <si>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</si>
  <si>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</si>
  <si>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</si>
  <si>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</si>
  <si>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</si>
  <si>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</si>
  <si>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</si>
  <si>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</si>
  <si>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</si>
  <si>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</si>
  <si>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</si>
  <si>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</si>
  <si>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</si>
  <si>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</si>
  <si>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</si>
  <si>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</si>
  <si>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</si>
  <si>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</si>
  <si>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</si>
  <si>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</si>
  <si>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</si>
  <si>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</si>
  <si>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</si>
  <si>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</si>
  <si>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</si>
  <si>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</si>
  <si>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</si>
  <si>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</si>
  <si>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</si>
  <si>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</si>
  <si>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</si>
  <si>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</si>
  <si>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</si>
  <si>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</si>
  <si>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</si>
  <si>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</si>
  <si>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</si>
  <si>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</si>
  <si>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</si>
  <si>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</si>
  <si>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</si>
  <si>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</si>
  <si>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</si>
  <si>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</si>
  <si>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</si>
  <si>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</si>
  <si>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</si>
  <si>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</si>
  <si>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</si>
  <si>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</si>
  <si>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</si>
  <si>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</si>
  <si>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</si>
  <si>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</si>
  <si>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</si>
  <si>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</si>
  <si>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</si>
  <si>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</si>
  <si>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</si>
  <si>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</si>
  <si>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</si>
  <si>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</si>
  <si>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</si>
  <si>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</si>
  <si>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</si>
  <si>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</si>
  <si>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</si>
  <si>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</si>
  <si>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</si>
  <si>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</si>
  <si>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</si>
  <si>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</si>
  <si>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</si>
  <si>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</si>
  <si>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</si>
  <si>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</si>
  <si>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</si>
  <si>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</si>
  <si>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</si>
  <si>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</si>
  <si>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</si>
  <si>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</si>
  <si>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</si>
  <si>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</si>
  <si>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</si>
  <si>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</si>
  <si>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</si>
  <si>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</si>
  <si>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</si>
  <si>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</si>
  <si>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</si>
  <si>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</si>
  <si>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</si>
  <si>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</si>
  <si>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</si>
  <si>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</si>
  <si>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</si>
  <si>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</si>
  <si>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</si>
  <si>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</si>
  <si>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</si>
  <si>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</si>
  <si>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</si>
  <si>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</si>
  <si>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</si>
  <si>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</si>
  <si>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</si>
  <si>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</si>
  <si>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</si>
  <si>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</si>
  <si>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</si>
  <si>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</si>
  <si>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</si>
  <si>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</si>
  <si>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</si>
  <si>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</si>
  <si>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</si>
  <si>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</si>
  <si>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</si>
  <si>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</si>
  <si>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</si>
  <si>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</si>
  <si>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</si>
  <si>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</si>
  <si>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</si>
  <si>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</si>
  <si>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</si>
  <si>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</si>
  <si>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</si>
  <si>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</si>
  <si>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</si>
  <si>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</si>
  <si>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</si>
  <si>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</si>
  <si>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</si>
  <si>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</si>
  <si>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</si>
  <si>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</si>
  <si>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</si>
  <si>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</si>
  <si>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</si>
  <si>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</si>
  <si>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</si>
  <si>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</si>
  <si>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</si>
  <si>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</si>
  <si>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</si>
  <si>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</si>
  <si>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</si>
  <si>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</si>
  <si>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</si>
  <si>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</si>
  <si>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</si>
  <si>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</si>
  <si>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</si>
  <si>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</si>
  <si>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</si>
  <si>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</si>
  <si>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</si>
  <si>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</si>
  <si>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</si>
  <si>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</si>
  <si>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</si>
  <si>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</si>
  <si>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</si>
  <si>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</si>
  <si>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</si>
  <si>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</si>
  <si>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</si>
  <si>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</si>
  <si>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</si>
  <si>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</si>
  <si>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</si>
  <si>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</si>
  <si>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</si>
  <si>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</si>
  <si>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</si>
  <si>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</si>
  <si>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</si>
  <si>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</si>
  <si>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</si>
  <si>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</si>
  <si>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</si>
  <si>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</si>
  <si>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</si>
  <si>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</si>
  <si>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</si>
  <si>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</si>
  <si>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</si>
  <si>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</si>
  <si>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</si>
  <si>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</si>
  <si>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</si>
  <si>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</si>
  <si>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</si>
  <si>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</si>
  <si>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</si>
  <si>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</si>
  <si>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</si>
  <si>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</si>
  <si>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</si>
  <si>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</si>
  <si>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</si>
  <si>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</si>
  <si>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</si>
  <si>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</si>
  <si>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</si>
  <si>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</si>
  <si>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</si>
  <si>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</si>
  <si>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</si>
  <si>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</si>
  <si>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</si>
  <si>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</si>
  <si>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</si>
  <si>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</si>
  <si>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</si>
  <si>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</si>
  <si>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</si>
  <si>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</si>
  <si>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</si>
  <si>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</si>
  <si>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</si>
  <si>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</si>
  <si>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</si>
  <si>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</si>
  <si>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</si>
  <si>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</si>
  <si>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</si>
  <si>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</si>
  <si>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</si>
  <si>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</si>
  <si>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</si>
  <si>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</si>
  <si>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</si>
  <si>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</si>
  <si>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</si>
  <si>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</si>
  <si>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</si>
  <si>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</si>
  <si>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</si>
  <si>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</si>
  <si>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</si>
  <si>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</si>
  <si>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</si>
  <si>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</si>
  <si>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</si>
  <si>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</si>
  <si>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</si>
  <si>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</si>
  <si>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</si>
  <si>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</si>
  <si>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</si>
  <si>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</si>
  <si>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</si>
  <si>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</si>
  <si>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</si>
  <si>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</si>
  <si>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</si>
  <si>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</si>
  <si>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</si>
  <si>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</si>
  <si>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</si>
  <si>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</si>
  <si>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</si>
  <si>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</si>
  <si>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</si>
  <si>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</si>
  <si>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</si>
  <si>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</si>
  <si>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</si>
  <si>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</si>
  <si>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</si>
  <si>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</si>
  <si>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</si>
  <si>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</si>
  <si>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</si>
  <si>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</si>
  <si>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</si>
  <si>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</si>
  <si>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</si>
  <si>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</si>
  <si>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</si>
  <si>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</si>
  <si>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</si>
  <si>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</si>
  <si>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</si>
  <si>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</si>
  <si>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</si>
  <si>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</si>
  <si>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</si>
  <si>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</si>
  <si>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</si>
  <si>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</si>
  <si>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</si>
  <si>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</si>
  <si>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</si>
  <si>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</si>
  <si>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</si>
  <si>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</si>
  <si>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</si>
  <si>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</si>
  <si>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</si>
  <si>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</si>
  <si>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</si>
  <si>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</si>
  <si>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</si>
  <si>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</si>
  <si>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</si>
  <si>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</si>
  <si>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</si>
  <si>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</si>
  <si>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</si>
  <si>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</si>
  <si>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</si>
  <si>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</si>
  <si>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</si>
  <si>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</si>
  <si>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</si>
  <si>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</si>
  <si>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</si>
  <si>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</si>
  <si>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</si>
  <si>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</si>
  <si>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</si>
  <si>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</si>
  <si>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</si>
  <si>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</si>
  <si>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</si>
  <si>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</si>
  <si>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</si>
  <si>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</si>
  <si>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</si>
  <si>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</si>
  <si>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</si>
  <si>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</si>
  <si>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</si>
  <si>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</si>
  <si>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</si>
  <si>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</si>
  <si>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</si>
  <si>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</si>
  <si>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</si>
  <si>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</si>
  <si>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</si>
  <si>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</si>
  <si>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</si>
  <si>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</si>
  <si>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</si>
  <si>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</si>
  <si>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</si>
  <si>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</si>
  <si>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</si>
  <si>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</si>
  <si>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</si>
  <si>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</si>
  <si>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</si>
  <si>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</si>
  <si>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</si>
  <si>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</si>
  <si>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</si>
  <si>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</si>
  <si>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</si>
  <si>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</si>
  <si>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</si>
  <si>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</si>
  <si>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</si>
  <si>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</si>
  <si>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</si>
  <si>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</si>
  <si>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</si>
  <si>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</si>
  <si>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</si>
  <si>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</si>
  <si>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</si>
  <si>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</si>
  <si>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</si>
  <si>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</si>
  <si>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</si>
  <si>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</si>
  <si>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</si>
  <si>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</si>
  <si>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</si>
  <si>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</si>
  <si>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</si>
  <si>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</si>
  <si>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</si>
  <si>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</si>
  <si>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</si>
  <si>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</si>
  <si>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</si>
  <si>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</si>
  <si>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</si>
  <si>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</si>
  <si>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</si>
  <si>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</si>
  <si>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</si>
  <si>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</si>
  <si>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</si>
  <si>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</si>
  <si>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</si>
  <si>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</si>
  <si>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</si>
  <si>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</si>
  <si>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</si>
  <si>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</si>
  <si>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</si>
  <si>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</si>
  <si>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</si>
  <si>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</si>
  <si>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</si>
  <si>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</si>
  <si>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</si>
  <si>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</si>
  <si>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</si>
  <si>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</si>
  <si>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</si>
  <si>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</si>
  <si>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</si>
  <si>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</si>
  <si>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</si>
  <si>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</si>
  <si>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</si>
  <si>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</si>
  <si>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</si>
  <si>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</si>
  <si>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</si>
  <si>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</si>
  <si>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</si>
  <si>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</si>
  <si>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</si>
  <si>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</si>
  <si>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</si>
  <si>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</si>
  <si>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</si>
  <si>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</si>
  <si>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</si>
  <si>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</si>
  <si>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</si>
  <si>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</si>
  <si>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</si>
  <si>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</si>
  <si>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</si>
  <si>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</si>
  <si>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</si>
  <si>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</si>
  <si>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</si>
  <si>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</si>
  <si>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</si>
  <si>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</si>
  <si>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</si>
  <si>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</si>
  <si>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</si>
  <si>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</si>
  <si>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</si>
  <si>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</si>
  <si>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</si>
  <si>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</si>
  <si>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</si>
  <si>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</si>
  <si>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</si>
  <si>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</si>
  <si>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</si>
  <si>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</si>
  <si>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</si>
  <si>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</si>
  <si>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</si>
  <si>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</si>
  <si>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</si>
  <si>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</si>
  <si>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</si>
  <si>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</si>
  <si>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</si>
  <si>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</si>
  <si>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</si>
  <si>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</si>
  <si>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</si>
  <si>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</si>
  <si>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</si>
  <si>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</si>
  <si>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</si>
  <si>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</si>
  <si>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</si>
  <si>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</si>
  <si>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</si>
  <si>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</si>
  <si>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</si>
  <si>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</si>
  <si>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</si>
  <si>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</si>
  <si>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</si>
  <si>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</si>
  <si>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</si>
  <si>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</si>
  <si>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</si>
  <si>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</si>
  <si>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</si>
  <si>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</si>
  <si>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</si>
  <si>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</si>
  <si>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</si>
  <si>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</si>
  <si>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</si>
  <si>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</si>
  <si>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</si>
  <si>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</si>
  <si>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</si>
  <si>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</si>
  <si>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</si>
  <si>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</si>
  <si>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</si>
  <si>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</si>
  <si>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</si>
  <si>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</si>
  <si>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</si>
  <si>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</si>
  <si>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</si>
  <si>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</si>
  <si>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</si>
  <si>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</si>
  <si>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</si>
  <si>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</si>
  <si>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</si>
  <si>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</si>
  <si>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</si>
  <si>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</si>
  <si>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</si>
  <si>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</si>
  <si>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</si>
  <si>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</si>
  <si>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</si>
  <si>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</si>
  <si>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</si>
  <si>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</si>
  <si>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</si>
  <si>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</si>
  <si>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</si>
  <si>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</si>
  <si>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</si>
  <si>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</si>
  <si>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</si>
  <si>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</si>
  <si>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</si>
  <si>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</si>
  <si>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</si>
  <si>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</si>
  <si>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</si>
  <si>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</si>
  <si>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</si>
  <si>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</si>
  <si>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</si>
  <si>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</si>
  <si>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</si>
  <si>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</si>
  <si>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</si>
  <si>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</si>
  <si>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</si>
  <si>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</si>
  <si>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</si>
  <si>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</si>
  <si>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</si>
  <si>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</si>
  <si>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</si>
  <si>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</si>
  <si>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</si>
  <si>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</si>
  <si>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</si>
  <si>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</si>
  <si>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</si>
  <si>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</si>
  <si>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</si>
  <si>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</si>
  <si>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</si>
  <si>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</si>
  <si>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</si>
  <si>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</si>
  <si>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</si>
  <si>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</si>
  <si>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</si>
  <si>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</si>
  <si>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</si>
  <si>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</si>
  <si>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</si>
  <si>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</si>
  <si>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</si>
  <si>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</si>
  <si>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</si>
  <si>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</si>
  <si>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</si>
  <si>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</si>
  <si>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</si>
  <si>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</si>
  <si>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</si>
  <si>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</si>
  <si>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</si>
  <si>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</si>
  <si>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</si>
  <si>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</si>
  <si>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</si>
  <si>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</si>
  <si>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</si>
  <si>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</si>
  <si>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</si>
  <si>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</si>
  <si>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</si>
  <si>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</si>
  <si>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</si>
  <si>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</si>
  <si>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</si>
  <si>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</si>
  <si>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</si>
  <si>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</si>
  <si>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</si>
  <si>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</si>
  <si>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</si>
  <si>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</si>
  <si>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</si>
  <si>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</si>
  <si>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</si>
  <si>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</si>
  <si>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</si>
  <si>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</si>
  <si>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</si>
  <si>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</si>
  <si>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</si>
  <si>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</si>
  <si>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</si>
  <si>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</si>
  <si>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</si>
  <si>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</si>
  <si>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</si>
  <si>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</si>
  <si>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</si>
  <si>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</si>
  <si>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</si>
  <si>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</si>
  <si>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</si>
  <si>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</si>
  <si>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</si>
  <si>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</si>
  <si>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</si>
  <si>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</si>
  <si>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</si>
  <si>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</si>
  <si>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</si>
  <si>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</si>
  <si>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</si>
  <si>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</si>
  <si>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</si>
  <si>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</si>
  <si>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</si>
  <si>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</si>
  <si>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</si>
  <si>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</si>
  <si>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</si>
  <si>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</si>
  <si>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</si>
  <si>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</si>
  <si>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</si>
  <si>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</si>
  <si>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</si>
  <si>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</si>
  <si>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</si>
  <si>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</si>
  <si>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</si>
  <si>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</si>
  <si>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</si>
  <si>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</si>
  <si>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</si>
  <si>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</si>
  <si>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</si>
  <si>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</si>
  <si>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</si>
  <si>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</si>
  <si>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</si>
  <si>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</si>
  <si>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</si>
  <si>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</si>
  <si>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</si>
  <si>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</si>
  <si>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</si>
  <si>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</si>
  <si>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</si>
  <si>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</si>
  <si>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</si>
  <si>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</si>
  <si>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</si>
  <si>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</si>
  <si>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</si>
  <si>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</si>
  <si>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</si>
  <si>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</si>
  <si>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</si>
  <si>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</si>
  <si>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</si>
  <si>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</si>
  <si>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</si>
  <si>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</si>
  <si>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</si>
  <si>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</si>
  <si>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</si>
  <si>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</si>
  <si>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</si>
  <si>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</si>
  <si>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</si>
  <si>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</si>
  <si>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</si>
  <si>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</si>
  <si>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</si>
  <si>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</si>
  <si>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</si>
  <si>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</si>
  <si>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</si>
  <si>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</si>
  <si>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</si>
  <si>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</si>
  <si>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</si>
  <si>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</si>
  <si>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</si>
  <si>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</si>
  <si>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</si>
  <si>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</si>
  <si>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</si>
  <si>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</si>
  <si>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</si>
  <si>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</si>
  <si>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</si>
  <si>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</si>
  <si>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</si>
  <si>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</si>
  <si>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</si>
  <si>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</si>
  <si>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</si>
  <si>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</si>
  <si>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</si>
  <si>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</si>
  <si>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</si>
  <si>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</si>
  <si>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</si>
  <si>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</si>
  <si>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</si>
  <si>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</si>
  <si>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</si>
  <si>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</si>
  <si>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</si>
  <si>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</si>
  <si>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</si>
  <si>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</si>
  <si>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</si>
  <si>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</si>
  <si>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</si>
  <si>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</si>
  <si>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</si>
  <si>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</si>
  <si>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</si>
  <si>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</si>
  <si>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</si>
  <si>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</si>
  <si>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</si>
  <si>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</si>
  <si>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</si>
  <si>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</si>
  <si>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</si>
  <si>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</si>
  <si>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</si>
  <si>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</si>
  <si>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</si>
  <si>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</si>
  <si>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</si>
  <si>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</si>
  <si>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</si>
  <si>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</si>
  <si>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</si>
  <si>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</si>
  <si>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</si>
  <si>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</si>
  <si>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</si>
  <si>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</si>
  <si>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</si>
  <si>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</si>
  <si>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</si>
  <si>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</si>
  <si>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</si>
  <si>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</si>
  <si>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</si>
  <si>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</si>
  <si>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</si>
  <si>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</si>
  <si>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</si>
  <si>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</si>
  <si>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</si>
  <si>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</si>
  <si>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</si>
  <si>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</si>
  <si>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</si>
  <si>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</si>
  <si>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</si>
  <si>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</si>
  <si>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</si>
  <si>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</si>
  <si>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</si>
  <si>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</si>
  <si>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</si>
  <si>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</si>
  <si>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</si>
  <si>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</si>
  <si>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</si>
  <si>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</si>
  <si>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</si>
  <si>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</si>
  <si>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</si>
  <si>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</si>
  <si>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</si>
  <si>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</si>
  <si>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</si>
  <si>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</si>
  <si>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</si>
  <si>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</si>
  <si>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</si>
  <si>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</si>
  <si>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</si>
  <si>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</si>
  <si>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</si>
  <si>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</si>
  <si>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</si>
  <si>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</si>
  <si>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</si>
  <si>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</si>
  <si>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</si>
  <si>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</si>
  <si>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</si>
  <si>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</si>
  <si>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</si>
  <si>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</si>
  <si>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</si>
  <si>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</si>
  <si>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</si>
  <si>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</si>
  <si>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</si>
  <si>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</si>
  <si>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</si>
  <si>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</si>
  <si>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</si>
  <si>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</si>
  <si>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</si>
  <si>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</si>
  <si>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</si>
  <si>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</si>
  <si>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</si>
  <si>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</si>
  <si>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</si>
  <si>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</si>
  <si>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</si>
  <si>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</si>
  <si>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</si>
  <si>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</si>
  <si>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</si>
  <si>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</si>
  <si>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</si>
  <si>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</si>
  <si>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</si>
  <si>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</si>
  <si>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</si>
  <si>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</si>
  <si>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</si>
  <si>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</si>
  <si>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</si>
  <si>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</si>
  <si>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</si>
  <si>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</si>
  <si>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</si>
  <si>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</si>
  <si>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</si>
  <si>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</si>
  <si>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</si>
  <si>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</si>
  <si>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</si>
  <si>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</si>
  <si>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</si>
  <si>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</si>
  <si>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</si>
  <si>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</si>
  <si>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</si>
  <si>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</si>
  <si>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</si>
  <si>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</si>
  <si>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</si>
  <si>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</si>
  <si>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</si>
  <si>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</si>
  <si>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</si>
  <si>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</si>
  <si>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</si>
  <si>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</si>
  <si>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</si>
  <si>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</si>
  <si>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</si>
  <si>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</si>
  <si>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</si>
  <si>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</si>
  <si>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</si>
  <si>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</si>
  <si>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</si>
  <si>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</si>
  <si>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</si>
  <si>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</si>
  <si>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</si>
  <si>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</si>
  <si>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</si>
  <si>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</si>
  <si>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</si>
  <si>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</si>
  <si>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</si>
  <si>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</si>
  <si>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</si>
  <si>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</si>
  <si>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</si>
  <si>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</si>
  <si>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</si>
  <si>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</si>
  <si>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</si>
  <si>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</si>
  <si>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</si>
  <si>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</si>
  <si>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</si>
  <si>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</si>
  <si>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</si>
  <si>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</si>
  <si>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</si>
  <si>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</si>
  <si>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</si>
  <si>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</si>
  <si>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</si>
  <si>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</si>
  <si>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</si>
  <si>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</si>
  <si>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</si>
  <si>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</si>
  <si>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</si>
  <si>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</si>
  <si>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</si>
  <si>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</si>
  <si>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</si>
  <si>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</si>
  <si>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</si>
  <si>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</si>
  <si>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</si>
  <si>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</si>
  <si>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</si>
  <si>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</si>
  <si>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</si>
  <si>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</si>
  <si>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</si>
  <si>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</si>
  <si>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</si>
  <si>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</si>
  <si>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</si>
  <si>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</si>
  <si>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</si>
  <si>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</si>
  <si>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</si>
  <si>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</si>
  <si>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</si>
  <si>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</si>
  <si>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</si>
  <si>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</si>
  <si>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</si>
  <si>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</si>
  <si>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</si>
  <si>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</si>
  <si>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</si>
  <si>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</si>
  <si>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</si>
  <si>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</si>
  <si>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</si>
  <si>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</si>
  <si>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</si>
  <si>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</si>
  <si>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</si>
  <si>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</si>
  <si>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</si>
  <si>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</si>
  <si>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</si>
  <si>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</si>
  <si>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</si>
  <si>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</si>
  <si>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</si>
  <si>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</si>
  <si>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</si>
  <si>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</si>
  <si>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</si>
  <si>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</si>
  <si>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</si>
  <si>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</si>
  <si>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</si>
  <si>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</si>
  <si>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</si>
  <si>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</si>
  <si>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</si>
  <si>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</si>
  <si>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</si>
  <si>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</si>
  <si>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</si>
  <si>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</si>
  <si>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</si>
  <si>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</si>
  <si>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</si>
  <si>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</si>
  <si>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</si>
  <si>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</si>
  <si>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</si>
  <si>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</si>
  <si>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</si>
  <si>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</si>
  <si>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</si>
  <si>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</si>
  <si>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</si>
  <si>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</si>
  <si>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</si>
  <si>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</si>
  <si>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</si>
  <si>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</si>
  <si>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</si>
  <si>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</si>
  <si>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</si>
  <si>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</si>
  <si>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</si>
  <si>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</si>
  <si>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</si>
  <si>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</si>
  <si>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</si>
  <si>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</si>
  <si>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</si>
  <si>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</si>
  <si>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</si>
  <si>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</si>
  <si>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</si>
  <si>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</si>
  <si>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</si>
  <si>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</si>
  <si>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</si>
  <si>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</si>
  <si>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</si>
  <si>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</si>
  <si>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</si>
  <si>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</si>
  <si>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</si>
  <si>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</si>
  <si>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</si>
  <si>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</si>
  <si>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</si>
  <si>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</si>
  <si>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</si>
  <si>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</si>
  <si>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</si>
  <si>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</si>
  <si>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</si>
  <si>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</si>
  <si>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</si>
  <si>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</si>
  <si>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</si>
  <si>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</si>
  <si>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</si>
  <si>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</si>
  <si>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</si>
  <si>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</si>
  <si>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</si>
  <si>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</si>
  <si>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</si>
  <si>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</si>
  <si>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</si>
  <si>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</si>
  <si>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</si>
  <si>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</si>
  <si>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</si>
  <si>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</si>
  <si>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</si>
  <si>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</si>
  <si>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</si>
  <si>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</si>
  <si>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</si>
  <si>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</si>
  <si>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</si>
  <si>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</si>
  <si>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</si>
  <si>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</si>
  <si>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</si>
  <si>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</si>
  <si>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</si>
  <si>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</si>
  <si>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</si>
  <si>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</si>
  <si>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</si>
  <si>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</si>
  <si>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</si>
  <si>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</si>
  <si>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</si>
  <si>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</si>
  <si>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</si>
  <si>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</si>
  <si>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</si>
  <si>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</si>
  <si>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</si>
  <si>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</si>
  <si>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</si>
  <si>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</si>
  <si>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</si>
  <si>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</si>
  <si>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</si>
  <si>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</si>
  <si>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</si>
  <si>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</si>
  <si>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</si>
  <si>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</si>
  <si>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</si>
  <si>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</si>
  <si>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</si>
  <si>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</si>
  <si>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</si>
  <si>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</si>
  <si>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</si>
  <si>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</si>
  <si>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</si>
  <si>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</si>
  <si>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</si>
  <si>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</si>
  <si>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</si>
  <si>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</si>
  <si>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</si>
  <si>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</si>
  <si>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</si>
  <si>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</si>
  <si>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</si>
  <si>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</si>
  <si>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</si>
  <si>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</si>
  <si>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</si>
  <si>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</si>
  <si>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</si>
  <si>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</si>
  <si>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</si>
  <si>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</si>
  <si>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</si>
  <si>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</si>
  <si>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</si>
  <si>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</si>
  <si>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</si>
  <si>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</si>
  <si>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</si>
  <si>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</si>
  <si>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</si>
  <si>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</si>
  <si>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</si>
  <si>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</si>
  <si>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</si>
  <si>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</si>
  <si>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</si>
  <si>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</si>
  <si>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</si>
  <si>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</si>
  <si>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</si>
  <si>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</si>
  <si>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</si>
  <si>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</si>
  <si>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</si>
  <si>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</si>
  <si>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</si>
  <si>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</si>
  <si>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</si>
  <si>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</si>
  <si>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</si>
  <si>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</si>
  <si>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</si>
  <si>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</si>
  <si>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</si>
  <si>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</si>
  <si>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</si>
  <si>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</si>
  <si>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</si>
  <si>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</si>
  <si>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</si>
  <si>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</si>
  <si>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</si>
  <si>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</si>
  <si>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</si>
  <si>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</si>
  <si>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</si>
  <si>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</si>
  <si>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</si>
  <si>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</si>
  <si>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</si>
  <si>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</si>
  <si>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</si>
  <si>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</si>
  <si>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</si>
  <si>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</si>
  <si>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</si>
  <si>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</si>
  <si>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</si>
  <si>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</si>
  <si>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</si>
  <si>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</si>
  <si>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</si>
  <si>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</si>
  <si>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</si>
  <si>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</si>
  <si>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</si>
  <si>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</si>
  <si>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</si>
  <si>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</si>
  <si>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</si>
  <si>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</si>
  <si>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</si>
  <si>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</si>
  <si>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</si>
  <si>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</si>
  <si>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</si>
  <si>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</si>
  <si>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</si>
  <si>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</si>
  <si>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</si>
  <si>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</si>
  <si>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</si>
  <si>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</si>
  <si>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</si>
  <si>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</si>
  <si>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</si>
  <si>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</si>
  <si>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</si>
  <si>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</si>
  <si>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</si>
  <si>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</si>
  <si>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</si>
  <si>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</si>
  <si>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</si>
  <si>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</si>
  <si>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</si>
  <si>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</si>
  <si>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</si>
  <si>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</si>
  <si>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</si>
  <si>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</si>
  <si>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</si>
  <si>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</si>
  <si>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</si>
  <si>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</si>
  <si>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</si>
  <si>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</si>
  <si>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</si>
  <si>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</si>
  <si>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</si>
  <si>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</si>
  <si>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</si>
  <si>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</si>
  <si>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</si>
  <si>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</si>
  <si>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</si>
  <si>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</si>
  <si>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</si>
  <si>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</si>
  <si>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</si>
  <si>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</si>
  <si>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</si>
  <si>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</si>
  <si>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</si>
  <si>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</si>
  <si>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</si>
  <si>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</si>
  <si>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</si>
  <si>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</si>
  <si>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</si>
  <si>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</si>
  <si>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</si>
  <si>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</si>
  <si>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</si>
  <si>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</si>
  <si>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</si>
  <si>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</si>
  <si>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</si>
  <si>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</si>
  <si>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</si>
  <si>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</si>
  <si>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</si>
  <si>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</si>
  <si>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</si>
  <si>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</si>
  <si>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</si>
  <si>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</si>
  <si>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</si>
  <si>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</si>
  <si>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</si>
  <si>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</si>
  <si>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</si>
  <si>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</si>
  <si>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</si>
  <si>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</si>
  <si>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</si>
  <si>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</si>
  <si>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</si>
  <si>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</si>
  <si>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</si>
  <si>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</si>
  <si>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</si>
  <si>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</si>
  <si>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</si>
  <si>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</si>
  <si>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</si>
  <si>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</si>
  <si>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</si>
  <si>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</si>
  <si>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</si>
  <si>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</si>
  <si>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</si>
  <si>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</si>
  <si>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</si>
  <si>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</si>
  <si>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</si>
  <si>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</si>
  <si>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</si>
  <si>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</si>
  <si>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</si>
  <si>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</si>
  <si>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</si>
  <si>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</si>
  <si>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</si>
  <si>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</si>
  <si>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</si>
  <si>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</si>
  <si>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</si>
  <si>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</si>
  <si>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</si>
  <si>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</si>
  <si>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</si>
  <si>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</si>
  <si>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</si>
  <si>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</si>
  <si>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</si>
  <si>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</si>
  <si>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</si>
  <si>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</si>
  <si>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</si>
  <si>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</si>
  <si>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</si>
  <si>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</si>
  <si>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</si>
  <si>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</si>
  <si>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</si>
  <si>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</si>
  <si>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</si>
  <si>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</si>
  <si>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</si>
  <si>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</si>
  <si>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</si>
  <si>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</si>
  <si>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</si>
  <si>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</si>
  <si>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</si>
  <si>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</si>
  <si>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</si>
  <si>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</si>
  <si>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</si>
  <si>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</si>
  <si>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</si>
  <si>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</si>
  <si>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</si>
  <si>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</si>
  <si>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</si>
  <si>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</si>
  <si>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</si>
  <si>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</si>
  <si>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</si>
  <si>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</si>
  <si>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</si>
  <si>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</si>
  <si>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</si>
  <si>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</si>
  <si>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</si>
  <si>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</si>
  <si>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</si>
  <si>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</si>
  <si>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</si>
  <si>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</si>
  <si>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</si>
  <si>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</si>
  <si>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</si>
  <si>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</si>
  <si>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</si>
  <si>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</si>
  <si>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</si>
  <si>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</si>
  <si>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</si>
  <si>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</si>
  <si>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</si>
  <si>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</si>
  <si>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</si>
  <si>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</si>
  <si>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</si>
  <si>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</si>
  <si>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</si>
  <si>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</si>
  <si>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</si>
  <si>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</si>
  <si>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</si>
  <si>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</si>
  <si>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</si>
  <si>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</si>
  <si>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</si>
  <si>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</si>
  <si>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</si>
  <si>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</si>
  <si>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</si>
  <si>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</si>
  <si>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</si>
  <si>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</si>
  <si>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</si>
  <si>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</si>
  <si>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</si>
  <si>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</si>
  <si>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</si>
  <si>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</si>
  <si>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</si>
  <si>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</si>
  <si>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</si>
  <si>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</si>
  <si>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</si>
  <si>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</si>
  <si>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</si>
  <si>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</si>
  <si>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</si>
  <si>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</si>
  <si>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</si>
  <si>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</si>
  <si>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</si>
  <si>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</si>
  <si>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</si>
  <si>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</si>
  <si>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</si>
  <si>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</si>
  <si>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</si>
  <si>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</si>
  <si>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</si>
  <si>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</si>
  <si>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</si>
  <si>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</si>
  <si>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</si>
  <si>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</si>
  <si>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</si>
  <si>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</si>
  <si>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</si>
  <si>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</si>
  <si>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</si>
  <si>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</si>
  <si>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</si>
  <si>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</si>
  <si>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</si>
  <si>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</si>
  <si>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</si>
  <si>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</si>
  <si>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</si>
  <si>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</si>
  <si>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</si>
  <si>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</si>
  <si>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</si>
  <si>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</si>
  <si>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</si>
  <si>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</si>
  <si>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</si>
  <si>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</si>
  <si>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</si>
  <si>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</si>
  <si>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</si>
  <si>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</si>
  <si>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</si>
  <si>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</si>
  <si>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</si>
  <si>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</si>
  <si>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</si>
  <si>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</si>
  <si>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</si>
  <si>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</si>
  <si>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</si>
  <si>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</si>
  <si>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</si>
  <si>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</si>
  <si>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</si>
  <si>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</si>
  <si>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</si>
  <si>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</si>
  <si>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</si>
  <si>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</si>
  <si>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</si>
  <si>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</si>
  <si>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</si>
  <si>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</si>
  <si>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</si>
  <si>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</si>
  <si>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</si>
  <si>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</si>
  <si>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</si>
  <si>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</si>
  <si>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</si>
  <si>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</si>
  <si>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</si>
  <si>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</si>
  <si>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</si>
  <si>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</si>
  <si>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</si>
  <si>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</si>
  <si>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</si>
  <si>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</si>
  <si>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</si>
  <si>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</si>
  <si>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</si>
  <si>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</si>
  <si>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</si>
  <si>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</si>
  <si>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</si>
  <si>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</si>
  <si>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</si>
  <si>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</si>
  <si>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</si>
  <si>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</si>
  <si>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</si>
  <si>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</si>
  <si>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</si>
  <si>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</si>
  <si>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</si>
  <si>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</si>
  <si>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</si>
  <si>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</si>
  <si>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</si>
  <si>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</si>
  <si>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</si>
  <si>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</si>
  <si>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</si>
  <si>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</si>
  <si>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</si>
  <si>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</si>
  <si>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</si>
  <si>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</si>
  <si>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</si>
  <si>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</si>
  <si>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</si>
  <si>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</si>
  <si>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</si>
  <si>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</si>
  <si>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</si>
  <si>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</si>
  <si>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</si>
  <si>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</si>
  <si>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</si>
  <si>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</si>
  <si>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</si>
  <si>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</si>
  <si>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</si>
  <si>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</si>
  <si>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</si>
  <si>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</si>
  <si>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</si>
  <si>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</si>
  <si>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</si>
  <si>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</si>
  <si>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</si>
  <si>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</si>
  <si>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</si>
  <si>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</si>
  <si>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</si>
  <si>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</si>
  <si>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</si>
  <si>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</si>
  <si>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</si>
  <si>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</si>
  <si>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</si>
  <si>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</si>
  <si>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</si>
  <si>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</si>
  <si>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</si>
  <si>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</si>
  <si>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</si>
  <si>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</si>
  <si>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</si>
  <si>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</si>
  <si>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</si>
  <si>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</si>
  <si>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</si>
  <si>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</si>
  <si>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</si>
  <si>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</si>
  <si>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</si>
  <si>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</si>
  <si>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</si>
  <si>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</si>
  <si>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</si>
  <si>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</si>
  <si>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</si>
  <si>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</si>
  <si>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</si>
  <si>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</si>
  <si>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</si>
  <si>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</si>
  <si>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</si>
  <si>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</si>
  <si>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</si>
  <si>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</si>
  <si>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</si>
  <si>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</si>
  <si>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</si>
  <si>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</si>
  <si>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</si>
  <si>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</si>
  <si>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</si>
  <si>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</si>
  <si>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</si>
  <si>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</si>
  <si>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</si>
  <si>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</si>
  <si>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</si>
  <si>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</si>
  <si>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</si>
  <si>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</si>
  <si>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</si>
  <si>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</si>
  <si>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</si>
  <si>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</si>
  <si>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</si>
  <si>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</si>
  <si>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</si>
  <si>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</si>
  <si>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</si>
  <si>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</si>
  <si>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</si>
  <si>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</si>
  <si>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</si>
  <si>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</si>
  <si>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</si>
  <si>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</si>
  <si>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</si>
  <si>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</si>
  <si>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</si>
  <si>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</si>
  <si>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</si>
  <si>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</si>
  <si>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</si>
  <si>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</si>
  <si>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</si>
  <si>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</si>
  <si>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</si>
  <si>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</si>
  <si>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</si>
  <si>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</si>
  <si>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</si>
  <si>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</si>
  <si>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</si>
  <si>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</si>
  <si>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</si>
  <si>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</si>
  <si>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</si>
  <si>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</si>
  <si>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</si>
  <si>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</si>
  <si>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</si>
  <si>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</si>
  <si>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</si>
  <si>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</si>
  <si>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</si>
  <si>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</si>
  <si>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</si>
  <si>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</si>
  <si>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</si>
  <si>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</si>
  <si>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</si>
  <si>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</si>
  <si>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</si>
  <si>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</si>
  <si>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</si>
  <si>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</si>
  <si>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</si>
  <si>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</si>
  <si>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</si>
  <si>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</si>
  <si>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</si>
  <si>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</si>
  <si>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</si>
  <si>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</si>
  <si>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</si>
  <si>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</si>
  <si>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</si>
  <si>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</si>
  <si>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</si>
  <si>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</si>
  <si>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</si>
  <si>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</si>
  <si>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</si>
  <si>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</si>
  <si>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</si>
  <si>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</si>
  <si>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</si>
  <si>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</si>
  <si>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</si>
  <si>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</si>
  <si>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</si>
  <si>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</si>
  <si>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</si>
  <si>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</si>
  <si>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</si>
  <si>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</si>
  <si>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</si>
  <si>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</si>
  <si>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</si>
  <si>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</si>
  <si>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</si>
  <si>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</si>
  <si>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</si>
  <si>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</si>
  <si>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</si>
  <si>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</si>
  <si>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</si>
  <si>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</si>
  <si>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</si>
  <si>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</si>
  <si>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</si>
  <si>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</si>
  <si>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</si>
  <si>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</si>
  <si>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</si>
  <si>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</si>
  <si>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</si>
  <si>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</si>
  <si>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</si>
  <si>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</si>
  <si>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</si>
  <si>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</si>
  <si>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</si>
  <si>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</si>
  <si>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</si>
  <si>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</si>
  <si>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</si>
  <si>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</si>
  <si>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</si>
  <si>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</si>
  <si>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</si>
  <si>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</si>
  <si>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</si>
  <si>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</si>
  <si>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</si>
  <si>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</si>
  <si>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</si>
  <si>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</si>
  <si>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</si>
  <si>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</si>
  <si>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</si>
  <si>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</si>
  <si>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</si>
  <si>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</si>
  <si>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</si>
  <si>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</si>
  <si>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</si>
  <si>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</si>
  <si>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</si>
  <si>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</si>
  <si>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</si>
  <si>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</si>
  <si>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</si>
  <si>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</si>
  <si>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</si>
  <si>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</si>
  <si>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</si>
  <si>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</si>
  <si>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</si>
  <si>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</si>
  <si>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</si>
  <si>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</si>
  <si>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</si>
  <si>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</si>
  <si>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</si>
  <si>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</si>
  <si>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</si>
  <si>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</si>
  <si>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</si>
  <si>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</si>
  <si>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</si>
  <si>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</si>
  <si>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</si>
  <si>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</si>
  <si>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</si>
  <si>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</si>
  <si>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</si>
  <si>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</si>
  <si>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</si>
  <si>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</si>
  <si>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</si>
  <si>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</si>
  <si>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</si>
  <si>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</si>
  <si>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</si>
  <si>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</si>
  <si>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</si>
  <si>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</si>
  <si>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</si>
  <si>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</si>
  <si>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</si>
  <si>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</si>
  <si>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</si>
  <si>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</si>
  <si>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</si>
  <si>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</si>
  <si>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</si>
  <si>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</si>
  <si>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</si>
  <si>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</si>
  <si>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</si>
  <si>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</si>
  <si>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</si>
  <si>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</si>
  <si>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</si>
  <si>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</si>
  <si>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</si>
  <si>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</si>
  <si>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</si>
  <si>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</si>
  <si>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</si>
  <si>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</si>
  <si>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</si>
  <si>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</si>
  <si>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</si>
  <si>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</si>
  <si>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</si>
  <si>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</si>
  <si>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</si>
  <si>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</si>
  <si>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</si>
  <si>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</si>
  <si>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</si>
  <si>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</si>
  <si>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</si>
  <si>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</si>
  <si>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</si>
  <si>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</si>
  <si>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</si>
  <si>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</si>
  <si>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</si>
  <si>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</si>
  <si>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</si>
  <si>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</si>
  <si>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</si>
  <si>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</si>
  <si>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</si>
  <si>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</si>
  <si>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</si>
  <si>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</si>
  <si>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</si>
  <si>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</si>
  <si>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</si>
  <si>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</si>
  <si>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</si>
  <si>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</si>
  <si>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</si>
  <si>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</si>
  <si>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</si>
  <si>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</si>
  <si>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</si>
  <si>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</si>
  <si>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</si>
  <si>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</si>
  <si>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</si>
  <si>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</si>
  <si>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</si>
  <si>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</si>
  <si>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</si>
  <si>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</si>
  <si>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</si>
  <si>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</si>
  <si>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</si>
  <si>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</si>
  <si>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</si>
  <si>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</si>
  <si>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</si>
  <si>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</si>
  <si>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</si>
  <si>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</si>
  <si>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</si>
  <si>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</si>
  <si>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</si>
  <si>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</si>
  <si>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</si>
  <si>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</si>
  <si>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</si>
  <si>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</si>
  <si>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</si>
  <si>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</si>
  <si>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</si>
  <si>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</si>
  <si>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</si>
  <si>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</si>
  <si>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</si>
  <si>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</si>
  <si>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</si>
  <si>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</si>
  <si>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</si>
  <si>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</si>
  <si>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</si>
  <si>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</si>
  <si>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</si>
  <si>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</si>
  <si>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</si>
  <si>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</si>
  <si>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</si>
  <si>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</si>
  <si>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</si>
  <si>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</si>
  <si>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</si>
  <si>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</si>
  <si>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</si>
  <si>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</si>
  <si>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</si>
  <si>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</si>
  <si>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</si>
  <si>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</si>
  <si>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</si>
  <si>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</si>
  <si>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</si>
  <si>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</si>
  <si>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</si>
  <si>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</si>
  <si>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</si>
  <si>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</si>
  <si>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</si>
  <si>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</si>
  <si>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</si>
  <si>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</si>
  <si>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</si>
  <si>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</si>
  <si>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</si>
  <si>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</si>
  <si>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</si>
  <si>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</si>
  <si>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</si>
  <si>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</si>
  <si>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</si>
  <si>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</si>
  <si>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</si>
  <si>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</si>
  <si>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</si>
  <si>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</si>
  <si>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</si>
  <si>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</si>
  <si>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</si>
  <si>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</si>
  <si>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</si>
  <si>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</si>
  <si>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</si>
  <si>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</si>
  <si>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</si>
  <si>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</si>
  <si>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</si>
  <si>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</si>
  <si>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</si>
  <si>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</si>
  <si>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</si>
  <si>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</si>
  <si>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</si>
  <si>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</si>
  <si>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</si>
  <si>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</si>
  <si>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</si>
  <si>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</si>
  <si>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</si>
  <si>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</si>
  <si>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</si>
  <si>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</si>
  <si>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</si>
  <si>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</si>
  <si>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</si>
  <si>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</si>
  <si>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</si>
  <si>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</si>
  <si>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</si>
  <si>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</si>
  <si>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</si>
  <si>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</si>
  <si>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</si>
  <si>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</si>
  <si>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</si>
  <si>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</si>
  <si>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</si>
  <si>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</si>
  <si>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</si>
  <si>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</si>
  <si>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</si>
  <si>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</si>
  <si>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</si>
  <si>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</si>
  <si>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</si>
  <si>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</si>
  <si>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</si>
  <si>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</si>
  <si>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</si>
  <si>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</si>
  <si>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</si>
  <si>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</si>
  <si>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</si>
  <si>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</si>
  <si>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</si>
  <si>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</si>
  <si>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</si>
  <si>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</si>
  <si>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</si>
  <si>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</si>
  <si>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</si>
  <si>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</si>
  <si>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</si>
  <si>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</si>
  <si>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</si>
  <si>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</si>
  <si>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</si>
  <si>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</si>
  <si>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</si>
  <si>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</si>
  <si>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</si>
  <si>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</si>
  <si>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</si>
  <si>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</si>
  <si>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</si>
  <si>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</si>
  <si>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</si>
  <si>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</si>
  <si>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</si>
  <si>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</si>
  <si>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</si>
  <si>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</si>
  <si>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</si>
  <si>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</si>
  <si>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</si>
  <si>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</si>
  <si>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</si>
  <si>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</si>
  <si>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</si>
  <si>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</si>
  <si>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</si>
  <si>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</si>
  <si>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</si>
  <si>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</si>
  <si>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</si>
  <si>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</si>
  <si>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</si>
  <si>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</si>
  <si>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</si>
  <si>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</si>
  <si>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</si>
  <si>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</si>
  <si>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</si>
  <si>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</si>
  <si>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</si>
  <si>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</si>
  <si>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</si>
  <si>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</si>
  <si>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</si>
  <si>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</si>
  <si>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</si>
  <si>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</si>
  <si>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</si>
  <si>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</si>
  <si>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</si>
  <si>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</si>
  <si>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</si>
  <si>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</si>
  <si>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</si>
  <si>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</si>
  <si>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</si>
  <si>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</si>
  <si>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</si>
  <si>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</si>
  <si>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</si>
  <si>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</si>
  <si>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</si>
  <si>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</si>
  <si>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</si>
  <si>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</si>
  <si>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</si>
  <si>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</si>
  <si>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</si>
  <si>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</si>
  <si>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</si>
  <si>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</si>
  <si>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</si>
  <si>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</si>
  <si>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</si>
  <si>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</si>
  <si>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</si>
  <si>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</si>
  <si>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</si>
  <si>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</si>
  <si>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</si>
  <si>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</si>
  <si>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</si>
  <si>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</si>
  <si>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</si>
  <si>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</si>
  <si>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</si>
  <si>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</si>
  <si>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</si>
  <si>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</si>
  <si>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</si>
  <si>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</si>
  <si>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</si>
  <si>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</si>
  <si>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</si>
  <si>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</si>
  <si>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</si>
  <si>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</si>
  <si>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</si>
  <si>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</si>
  <si>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</si>
  <si>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</si>
  <si>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</si>
  <si>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</si>
  <si>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</si>
  <si>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</si>
  <si>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</si>
  <si>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</si>
  <si>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</si>
  <si>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</si>
  <si>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</si>
  <si>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</si>
  <si>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</si>
  <si>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</si>
  <si>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</si>
  <si>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</si>
  <si>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</si>
  <si>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</si>
  <si>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</si>
  <si>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</si>
  <si>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</si>
  <si>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</si>
  <si>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</si>
  <si>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</si>
  <si>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</si>
  <si>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</si>
  <si>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</si>
  <si>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</si>
  <si>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</si>
  <si>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</si>
  <si>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</si>
  <si>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</si>
  <si>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</si>
  <si>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</si>
  <si>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</si>
  <si>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</si>
  <si>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</si>
  <si>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</si>
  <si>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</si>
  <si>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</si>
  <si>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</si>
  <si>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</si>
  <si>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</si>
  <si>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</si>
  <si>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</si>
  <si>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</si>
  <si>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</si>
  <si>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</si>
  <si>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</si>
  <si>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</si>
  <si>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</si>
  <si>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</si>
  <si>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</si>
  <si>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</si>
  <si>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</si>
  <si>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</si>
  <si>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</si>
  <si>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</si>
  <si>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</si>
  <si>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</si>
  <si>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</si>
  <si>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</si>
  <si>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</si>
  <si>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</si>
  <si>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</si>
  <si>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</si>
  <si>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</si>
  <si>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</si>
  <si>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</si>
  <si>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</si>
  <si>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</si>
  <si>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</si>
  <si>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</si>
  <si>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</si>
  <si>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</si>
  <si>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</si>
  <si>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</si>
  <si>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</si>
  <si>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</si>
  <si>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</si>
  <si>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</si>
  <si>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</si>
  <si>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</si>
  <si>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</si>
  <si>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</si>
  <si>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</si>
  <si>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</si>
  <si>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</si>
  <si>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</si>
  <si>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</si>
  <si>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</si>
  <si>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</si>
  <si>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</si>
  <si>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</si>
  <si>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</si>
  <si>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</si>
  <si>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</si>
  <si>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</si>
  <si>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</si>
  <si>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</si>
  <si>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</si>
  <si>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</si>
  <si>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</si>
  <si>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</si>
  <si>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</si>
  <si>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</si>
  <si>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</si>
  <si>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</si>
  <si>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</si>
  <si>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</si>
  <si>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</si>
  <si>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</si>
  <si>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</si>
  <si>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</si>
  <si>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</si>
  <si>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</si>
  <si>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</si>
  <si>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</si>
  <si>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</si>
  <si>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</si>
  <si>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</si>
  <si>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</si>
  <si>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</si>
  <si>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</si>
  <si>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</si>
  <si>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</si>
  <si>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</si>
  <si>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</si>
  <si>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</si>
  <si>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</si>
  <si>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</si>
  <si>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</si>
  <si>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</si>
  <si>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</si>
  <si>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</si>
  <si>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</si>
  <si>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</si>
  <si>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</si>
  <si>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</si>
  <si>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</si>
  <si>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</si>
  <si>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</si>
  <si>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</si>
  <si>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</si>
  <si>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</si>
  <si>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</si>
  <si>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</si>
  <si>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</si>
  <si>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</si>
  <si>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</si>
  <si>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</si>
  <si>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</si>
  <si>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</si>
  <si>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</si>
  <si>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</si>
  <si>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</si>
  <si>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</si>
  <si>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</si>
  <si>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</si>
  <si>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</si>
  <si>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</si>
  <si>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</si>
  <si>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</si>
  <si>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</si>
  <si>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</si>
  <si>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</si>
  <si>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</si>
  <si>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</si>
  <si>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</si>
  <si>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</si>
  <si>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</si>
  <si>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</si>
  <si>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</si>
  <si>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</si>
  <si>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</si>
  <si>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</si>
  <si>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</si>
  <si>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</si>
  <si>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</si>
  <si>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</si>
  <si>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</si>
  <si>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</si>
  <si>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</si>
  <si>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</si>
  <si>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</si>
  <si>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</si>
  <si>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</si>
  <si>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</si>
  <si>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</si>
  <si>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</si>
  <si>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</si>
  <si>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</si>
  <si>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</si>
  <si>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</si>
  <si>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</si>
  <si>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</si>
  <si>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</si>
  <si>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</si>
  <si>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</si>
  <si>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</si>
  <si>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</si>
  <si>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</si>
  <si>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</si>
  <si>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</si>
  <si>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</si>
  <si>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</si>
  <si>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</si>
  <si>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</si>
  <si>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</si>
  <si>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</si>
  <si>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</si>
  <si>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</si>
  <si>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</si>
  <si>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</si>
  <si>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</si>
  <si>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</si>
  <si>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</si>
  <si>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</si>
  <si>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</si>
  <si>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</si>
  <si>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</si>
  <si>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</si>
  <si>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</si>
  <si>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</si>
  <si>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</si>
  <si>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</si>
  <si>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</si>
  <si>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</si>
  <si>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</si>
  <si>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</si>
  <si>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</si>
  <si>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</si>
  <si>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</si>
  <si>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</si>
  <si>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</si>
  <si>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</si>
  <si>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</si>
  <si>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</si>
  <si>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</si>
  <si>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</si>
  <si>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</si>
  <si>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</si>
  <si>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</si>
  <si>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</si>
  <si>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</si>
  <si>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</si>
  <si>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</si>
  <si>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</si>
  <si>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</si>
  <si>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</si>
  <si>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</si>
  <si>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</si>
  <si>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</si>
  <si>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</si>
  <si>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</si>
  <si>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</si>
  <si>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</si>
  <si>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</si>
  <si>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</si>
  <si>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</si>
  <si>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</si>
  <si>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</si>
  <si>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</si>
  <si>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</si>
  <si>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</si>
  <si>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</si>
  <si>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</si>
  <si>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</si>
  <si>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</si>
  <si>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</si>
  <si>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</si>
  <si>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</si>
  <si>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</si>
  <si>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</si>
  <si>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</si>
  <si>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</si>
  <si>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</si>
  <si>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</si>
  <si>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</si>
  <si>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</si>
  <si>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</si>
  <si>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</si>
  <si>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</si>
  <si>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</si>
  <si>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</si>
  <si>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</si>
  <si>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</si>
  <si>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</si>
  <si>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</si>
  <si>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</si>
  <si>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</si>
  <si>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</si>
  <si>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</si>
  <si>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</si>
  <si>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</si>
  <si>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</si>
  <si>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</si>
  <si>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</si>
  <si>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</si>
  <si>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</si>
  <si>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</si>
  <si>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</si>
  <si>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</si>
  <si>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</si>
  <si>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</si>
  <si>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</si>
  <si>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</si>
  <si>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</si>
  <si>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</si>
  <si>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</si>
  <si>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</si>
  <si>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</si>
  <si>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</si>
  <si>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</si>
  <si>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</si>
  <si>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</si>
  <si>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</si>
  <si>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</si>
  <si>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</si>
  <si>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</si>
  <si>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</si>
  <si>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</si>
  <si>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</si>
  <si>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</si>
  <si>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</si>
  <si>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</si>
  <si>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</si>
  <si>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</si>
  <si>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</si>
  <si>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</si>
  <si>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</si>
  <si>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</si>
  <si>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</si>
  <si>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</si>
  <si>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</si>
  <si>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</si>
  <si>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</si>
  <si>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</si>
  <si>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</si>
  <si>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</si>
  <si>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</si>
  <si>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</si>
  <si>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</si>
  <si>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</si>
  <si>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</si>
  <si>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</si>
  <si>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</si>
  <si>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</si>
  <si>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</si>
  <si>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</si>
  <si>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</si>
  <si>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</si>
  <si>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</si>
  <si>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</si>
  <si>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</si>
  <si>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</si>
  <si>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</si>
  <si>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</si>
  <si>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</si>
  <si>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</si>
  <si>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</si>
  <si>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</si>
  <si>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</si>
  <si>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</si>
  <si>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</si>
  <si>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</si>
  <si>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</si>
  <si>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</si>
  <si>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</si>
  <si>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</si>
  <si>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</si>
  <si>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</si>
  <si>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</si>
  <si>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</si>
  <si>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</si>
  <si>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</si>
  <si>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</si>
  <si>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</si>
  <si>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</si>
  <si>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</si>
  <si>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</si>
  <si>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</si>
  <si>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</si>
  <si>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</si>
  <si>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</si>
  <si>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</si>
  <si>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</si>
  <si>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</si>
  <si>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</si>
  <si>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</si>
  <si>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</si>
  <si>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</si>
  <si>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</si>
  <si>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</si>
  <si>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</si>
  <si>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</si>
  <si>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</si>
  <si>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</si>
  <si>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</si>
  <si>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</si>
  <si>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</si>
  <si>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</si>
  <si>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</si>
  <si>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</si>
  <si>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</si>
  <si>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</si>
  <si>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</si>
  <si>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</si>
  <si>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</si>
  <si>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</si>
  <si>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</si>
  <si>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</si>
  <si>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</si>
  <si>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</si>
  <si>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</si>
  <si>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</si>
  <si>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</si>
  <si>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</si>
  <si>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</si>
  <si>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</si>
  <si>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</si>
  <si>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</si>
  <si>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</si>
  <si>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</si>
  <si>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</si>
  <si>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</si>
  <si>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</si>
  <si>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</si>
  <si>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</si>
  <si>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</si>
  <si>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</si>
  <si>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</si>
  <si>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</si>
  <si>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</si>
  <si>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</si>
  <si>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</si>
  <si>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</si>
  <si>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</si>
  <si>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</si>
  <si>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</si>
  <si>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</si>
  <si>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</si>
  <si>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</si>
  <si>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</si>
  <si>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</si>
  <si>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</si>
  <si>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</si>
  <si>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</si>
  <si>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</si>
  <si>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</si>
  <si>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</si>
  <si>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</si>
  <si>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</si>
  <si>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</si>
  <si>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</si>
  <si>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</si>
  <si>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</si>
  <si>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</si>
  <si>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</si>
  <si>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</si>
  <si>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</si>
  <si>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</si>
  <si>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</si>
  <si>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</si>
  <si>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</si>
  <si>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</si>
  <si>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</si>
  <si>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</si>
  <si>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</si>
  <si>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</si>
  <si>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</si>
  <si>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</si>
  <si>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</si>
  <si>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</si>
  <si>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</si>
  <si>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</si>
  <si>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</si>
  <si>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</si>
  <si>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</si>
  <si>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</si>
  <si>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</si>
  <si>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</si>
  <si>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</si>
  <si>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</si>
  <si>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</si>
  <si>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</si>
  <si>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</si>
  <si>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</si>
  <si>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</si>
  <si>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</si>
  <si>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</si>
  <si>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</si>
  <si>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</si>
  <si>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</si>
  <si>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</si>
  <si>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</si>
  <si>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</si>
  <si>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</si>
  <si>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</si>
  <si>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</si>
  <si>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</si>
  <si>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</si>
  <si>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</si>
  <si>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</si>
  <si>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</si>
  <si>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</si>
  <si>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</si>
  <si>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</si>
  <si>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</si>
  <si>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</si>
  <si>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</si>
  <si>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</si>
  <si>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</si>
  <si>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</si>
  <si>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</si>
  <si>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</si>
  <si>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</si>
  <si>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</si>
  <si>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</si>
  <si>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</si>
  <si>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</si>
  <si>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</si>
  <si>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</si>
  <si>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</si>
  <si>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</si>
  <si>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</si>
  <si>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</si>
  <si>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</si>
  <si>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</si>
  <si>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</si>
  <si>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</si>
  <si>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</si>
  <si>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</si>
  <si>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</si>
  <si>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</si>
  <si>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</si>
  <si>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</si>
  <si>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</si>
  <si>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</si>
  <si>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</si>
  <si>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</si>
  <si>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</si>
  <si>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</si>
  <si>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</si>
  <si>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</si>
  <si>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</si>
  <si>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</si>
  <si>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</si>
  <si>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</si>
  <si>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</si>
  <si>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</si>
  <si>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</si>
  <si>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</si>
  <si>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</si>
  <si>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</si>
  <si>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</si>
  <si>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</si>
  <si>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</si>
  <si>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</si>
  <si>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</si>
  <si>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</si>
  <si>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</si>
  <si>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</si>
  <si>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</si>
  <si>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</si>
  <si>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</si>
  <si>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</si>
  <si>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</si>
  <si>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</si>
  <si>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</si>
  <si>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</si>
  <si>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</si>
  <si>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</si>
  <si>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</si>
  <si>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</si>
  <si>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</si>
  <si>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</si>
  <si>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</si>
  <si>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</si>
  <si>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</si>
  <si>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</si>
  <si>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</si>
  <si>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</si>
  <si>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</si>
  <si>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</si>
  <si>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</si>
  <si>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</si>
  <si>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</si>
  <si>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</si>
  <si>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</si>
  <si>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</si>
  <si>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</si>
  <si>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</si>
  <si>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</si>
  <si>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</si>
  <si>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</si>
  <si>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</si>
  <si>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</si>
  <si>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</si>
  <si>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</si>
  <si>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</si>
  <si>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</si>
  <si>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</si>
  <si>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</si>
  <si>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</si>
  <si>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</si>
  <si>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</si>
  <si>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</si>
  <si>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</si>
  <si>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</si>
  <si>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</si>
  <si>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</si>
  <si>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</si>
  <si>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</si>
  <si>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</si>
  <si>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</si>
  <si>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</si>
  <si>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</si>
  <si>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</si>
  <si>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</si>
  <si>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</si>
  <si>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</si>
  <si>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</si>
  <si>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</si>
  <si>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</si>
  <si>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</si>
  <si>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</si>
  <si>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</si>
  <si>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</si>
  <si>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</si>
  <si>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</si>
  <si>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</si>
  <si>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</si>
  <si>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</si>
  <si>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</si>
  <si>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</si>
  <si>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</si>
  <si>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</si>
  <si>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</si>
  <si>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</si>
  <si>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</si>
  <si>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</si>
  <si>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</si>
  <si>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</si>
  <si>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</si>
  <si>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</si>
  <si>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</si>
  <si>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</si>
  <si>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</si>
  <si>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</si>
  <si>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</si>
  <si>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</si>
  <si>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</si>
  <si>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</si>
  <si>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</si>
  <si>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</si>
  <si>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</si>
  <si>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</si>
  <si>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</si>
  <si>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</si>
  <si>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</si>
  <si>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</si>
  <si>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</si>
  <si>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</si>
  <si>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</si>
  <si>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</si>
  <si>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</si>
  <si>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</si>
  <si>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</si>
  <si>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</si>
  <si>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</si>
  <si>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</si>
  <si>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</si>
  <si>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</si>
  <si>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</si>
  <si>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</si>
  <si>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</si>
  <si>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</si>
  <si>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</si>
  <si>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</si>
  <si>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</si>
  <si>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</si>
  <si>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</si>
  <si>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</si>
  <si>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</si>
  <si>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</si>
  <si>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</si>
  <si>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</si>
  <si>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</si>
  <si>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</si>
  <si>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</si>
  <si>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</si>
  <si>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</si>
  <si>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</si>
  <si>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</si>
  <si>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</si>
  <si>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</si>
  <si>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</si>
  <si>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</si>
  <si>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</si>
  <si>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</si>
  <si>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</si>
  <si>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</si>
  <si>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</si>
  <si>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</si>
  <si>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</si>
  <si>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</si>
  <si>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</si>
  <si>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</si>
  <si>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</si>
  <si>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</si>
  <si>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</si>
  <si>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</si>
  <si>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</si>
  <si>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</si>
  <si>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</si>
  <si>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</si>
  <si>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</si>
  <si>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</si>
  <si>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</si>
  <si>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</si>
  <si>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</si>
  <si>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</si>
  <si>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</si>
  <si>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</si>
  <si>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</si>
  <si>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</si>
  <si>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</si>
  <si>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</si>
  <si>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</si>
  <si>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</si>
  <si>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</si>
  <si>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</si>
  <si>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</si>
  <si>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</si>
  <si>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</si>
  <si>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</si>
  <si>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</si>
  <si>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</si>
  <si>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</si>
  <si>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</si>
  <si>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</si>
  <si>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</si>
  <si>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</si>
  <si>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</si>
  <si>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</si>
  <si>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</si>
  <si>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</si>
  <si>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</si>
  <si>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</si>
  <si>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</si>
  <si>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</si>
  <si>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</si>
  <si>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</si>
  <si>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</si>
  <si>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</si>
  <si>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</si>
  <si>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</si>
  <si>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</si>
  <si>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</si>
  <si>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</si>
  <si>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</si>
  <si>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</si>
  <si>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</si>
  <si>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</si>
  <si>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</si>
  <si>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</si>
  <si>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</si>
  <si>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</si>
  <si>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</si>
  <si>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</si>
  <si>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</si>
  <si>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</si>
  <si>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</si>
  <si>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</si>
  <si>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</si>
  <si>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</si>
  <si>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</si>
  <si>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</si>
  <si>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</si>
  <si>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</si>
  <si>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</si>
  <si>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</si>
  <si>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</si>
  <si>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</si>
  <si>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</si>
  <si>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</si>
  <si>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</si>
  <si>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</si>
  <si>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</si>
  <si>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</si>
  <si>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</si>
  <si>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</si>
  <si>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</si>
  <si>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</si>
  <si>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</si>
  <si>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</si>
  <si>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</si>
  <si>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</si>
  <si>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</si>
  <si>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</si>
  <si>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</si>
  <si>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</si>
  <si>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</si>
  <si>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</si>
  <si>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</si>
  <si>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</si>
  <si>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</si>
  <si>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</si>
  <si>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</si>
  <si>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</si>
  <si>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</si>
  <si>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</si>
  <si>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</si>
  <si>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</si>
  <si>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</si>
  <si>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</si>
  <si>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</si>
  <si>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</si>
  <si>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</si>
  <si>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</si>
  <si>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</si>
  <si>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</si>
  <si>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</si>
  <si>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</si>
  <si>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</si>
  <si>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</si>
  <si>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</si>
  <si>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</si>
  <si>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</si>
  <si>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</si>
  <si>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</si>
  <si>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</si>
  <si>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</si>
  <si>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</si>
  <si>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</si>
  <si>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</si>
  <si>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</si>
  <si>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</si>
  <si>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</si>
  <si>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</si>
  <si>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</si>
  <si>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</si>
  <si>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</si>
  <si>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</si>
  <si>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</si>
  <si>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</si>
  <si>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</si>
  <si>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</si>
  <si>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</si>
  <si>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</si>
  <si>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</si>
  <si>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</si>
  <si>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</si>
  <si>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</si>
  <si>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</si>
  <si>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</si>
  <si>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</si>
  <si>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</si>
  <si>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</si>
  <si>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</si>
  <si>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</si>
  <si>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</si>
  <si>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</si>
  <si>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</si>
  <si>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</si>
  <si>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</si>
  <si>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</si>
  <si>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</si>
  <si>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</si>
  <si>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</si>
  <si>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</si>
  <si>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</si>
  <si>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</si>
  <si>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</si>
  <si>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</si>
  <si>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</si>
  <si>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</si>
  <si>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</si>
  <si>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</si>
  <si>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</si>
  <si>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</si>
  <si>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</si>
  <si>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</si>
  <si>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</si>
  <si>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</si>
  <si>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</si>
  <si>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</si>
  <si>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</si>
  <si>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</si>
  <si>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</si>
  <si>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</si>
  <si>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</si>
  <si>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</si>
  <si>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</si>
  <si>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</si>
  <si>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</si>
  <si>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</si>
  <si>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</si>
  <si>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</si>
  <si>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</si>
  <si>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</si>
  <si>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</si>
  <si>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</si>
  <si>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</si>
  <si>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</si>
  <si>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</si>
  <si>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</si>
  <si>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</si>
  <si>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</si>
  <si>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</si>
  <si>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</si>
  <si>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</si>
  <si>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</si>
  <si>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</si>
  <si>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</si>
  <si>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</si>
  <si>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</si>
  <si>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</si>
  <si>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</si>
  <si>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</si>
  <si>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</si>
  <si>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</si>
  <si>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</si>
  <si>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</si>
  <si>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</si>
  <si>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</si>
  <si>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</si>
  <si>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</si>
  <si>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</si>
  <si>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</si>
  <si>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</si>
  <si>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</si>
  <si>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</si>
  <si>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</si>
  <si>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</si>
  <si>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</si>
  <si>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</si>
  <si>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</si>
  <si>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</si>
  <si>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</si>
  <si>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</si>
  <si>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</si>
  <si>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</si>
  <si>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</si>
  <si>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</si>
  <si>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</si>
  <si>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</si>
  <si>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</si>
  <si>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</si>
  <si>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</si>
  <si>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</si>
  <si>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</si>
  <si>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</si>
  <si>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</si>
  <si>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</si>
  <si>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</si>
  <si>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</si>
  <si>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</si>
  <si>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</si>
  <si>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</si>
  <si>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</si>
  <si>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</si>
  <si>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</si>
  <si>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</si>
  <si>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</si>
  <si>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</si>
  <si>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</si>
  <si>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</si>
  <si>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</si>
  <si>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</si>
  <si>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</si>
  <si>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</si>
  <si>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</si>
  <si>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</si>
  <si>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</si>
  <si>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</si>
  <si>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</si>
  <si>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</si>
  <si>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</si>
  <si>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</si>
  <si>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</si>
  <si>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</si>
  <si>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</si>
  <si>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</si>
  <si>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</si>
  <si>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</si>
  <si>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</si>
  <si>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</si>
  <si>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</si>
  <si>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</si>
  <si>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</si>
  <si>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</si>
  <si>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</si>
  <si>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</si>
  <si>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</si>
  <si>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</si>
  <si>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</si>
  <si>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</si>
  <si>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</si>
  <si>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</si>
  <si>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</si>
  <si>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</si>
  <si>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</si>
  <si>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</si>
  <si>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</si>
  <si>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</si>
  <si>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</si>
  <si>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</si>
  <si>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</si>
  <si>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</si>
  <si>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</si>
  <si>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</si>
  <si>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</si>
  <si>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</si>
  <si>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</si>
  <si>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</si>
  <si>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</si>
  <si>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</si>
  <si>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</si>
  <si>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</si>
  <si>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</si>
  <si>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</si>
  <si>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</si>
  <si>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</si>
  <si>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</si>
  <si>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</si>
  <si>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</si>
  <si>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</si>
  <si>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</si>
  <si>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</si>
  <si>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</si>
  <si>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</si>
  <si>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</si>
  <si>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</si>
  <si>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</si>
  <si>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</si>
  <si>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</si>
  <si>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</si>
  <si>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</si>
  <si>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</si>
  <si>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</si>
  <si>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</si>
  <si>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</si>
  <si>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</si>
  <si>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</si>
  <si>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</si>
  <si>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</si>
  <si>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</si>
  <si>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</si>
  <si>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</si>
  <si>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</si>
  <si>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</si>
  <si>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</si>
  <si>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</si>
  <si>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</si>
  <si>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</si>
  <si>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</si>
  <si>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</si>
  <si>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</si>
  <si>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</si>
  <si>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</si>
  <si>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</si>
  <si>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</si>
  <si>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</si>
  <si>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</si>
  <si>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</si>
  <si>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</si>
  <si>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</si>
  <si>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</si>
  <si>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</si>
  <si>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</si>
  <si>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</si>
  <si>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</si>
  <si>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</si>
  <si>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</si>
  <si>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</si>
  <si>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</si>
  <si>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</si>
  <si>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</si>
  <si>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</si>
  <si>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</si>
  <si>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</si>
  <si>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</si>
  <si>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</si>
  <si>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</si>
  <si>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</si>
  <si>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</si>
  <si>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</si>
  <si>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</si>
  <si>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</si>
  <si>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</si>
  <si>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</si>
  <si>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</si>
  <si>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</si>
  <si>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</si>
  <si>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</si>
  <si>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</si>
  <si>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</si>
  <si>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</si>
  <si>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</si>
  <si>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</si>
  <si>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</si>
  <si>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</si>
  <si>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</si>
  <si>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</si>
  <si>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</si>
  <si>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</si>
  <si>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</si>
  <si>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</si>
  <si>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</si>
  <si>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</si>
  <si>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</si>
  <si>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</si>
  <si>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</si>
  <si>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</si>
  <si>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</si>
  <si>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</si>
  <si>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</si>
  <si>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</si>
  <si>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</si>
  <si>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</si>
  <si>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</si>
  <si>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</si>
  <si>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</si>
  <si>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</si>
  <si>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</si>
  <si>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</si>
  <si>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</si>
  <si>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</si>
  <si>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</si>
  <si>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</si>
  <si>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</si>
  <si>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</si>
  <si>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</si>
  <si>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</si>
  <si>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</si>
  <si>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</si>
  <si>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</si>
  <si>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</si>
  <si>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</si>
  <si>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</si>
  <si>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</si>
  <si>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</si>
  <si>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</si>
  <si>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</si>
  <si>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</si>
  <si>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</si>
  <si>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</si>
  <si>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</si>
  <si>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</si>
  <si>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</si>
  <si>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</si>
  <si>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</si>
  <si>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</si>
  <si>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</si>
  <si>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</si>
  <si>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</si>
  <si>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</si>
  <si>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</si>
  <si>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</si>
  <si>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</si>
  <si>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</si>
  <si>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</si>
  <si>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</si>
  <si>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</si>
  <si>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</si>
  <si>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</si>
  <si>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</si>
  <si>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</si>
  <si>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</si>
  <si>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</si>
  <si>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</si>
  <si>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</si>
  <si>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</si>
  <si>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</si>
  <si>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</si>
  <si>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</si>
  <si>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</si>
  <si>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</si>
  <si>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</si>
  <si>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</si>
  <si>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</si>
  <si>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</si>
  <si>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</si>
  <si>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</si>
  <si>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</si>
  <si>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</si>
  <si>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</si>
  <si>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</si>
  <si>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</si>
  <si>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</si>
  <si>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</si>
  <si>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</si>
  <si>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</si>
  <si>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</si>
  <si>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</si>
  <si>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</si>
  <si>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</si>
  <si>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</si>
  <si>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</si>
  <si>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</si>
  <si>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</si>
  <si>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</si>
  <si>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</si>
  <si>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</si>
  <si>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</si>
  <si>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</si>
  <si>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</si>
  <si>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</si>
  <si>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</si>
  <si>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</si>
  <si>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</si>
  <si>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</si>
  <si>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</si>
  <si>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</si>
  <si>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</si>
  <si>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</si>
  <si>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</si>
  <si>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</si>
  <si>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</si>
  <si>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</si>
  <si>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</si>
  <si>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</si>
  <si>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</si>
  <si>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</si>
  <si>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</si>
  <si>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</si>
  <si>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</si>
  <si>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</si>
  <si>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</si>
  <si>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</si>
  <si>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</si>
  <si>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</si>
  <si>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</si>
  <si>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</si>
  <si>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</si>
  <si>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</si>
  <si>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</si>
  <si>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</si>
  <si>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</si>
  <si>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</si>
  <si>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</si>
  <si>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</si>
  <si>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</si>
  <si>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</si>
  <si>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</si>
  <si>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</si>
  <si>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</si>
  <si>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</si>
  <si>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</si>
  <si>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</si>
  <si>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</si>
  <si>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</si>
  <si>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</si>
  <si>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</si>
  <si>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</si>
  <si>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</si>
  <si>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</si>
  <si>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</si>
  <si>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</si>
  <si>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</si>
  <si>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</si>
  <si>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</si>
  <si>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</si>
  <si>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</si>
  <si>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</si>
  <si>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</si>
  <si>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</si>
  <si>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</si>
  <si>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</si>
  <si>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</si>
  <si>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</si>
  <si>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</si>
  <si>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</si>
  <si>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</si>
  <si>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</si>
  <si>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</si>
  <si>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</si>
  <si>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</si>
  <si>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</si>
  <si>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</si>
  <si>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</si>
  <si>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</si>
  <si>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</si>
  <si>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</si>
  <si>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</si>
  <si>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</si>
  <si>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</si>
  <si>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</si>
  <si>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</si>
  <si>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</si>
  <si>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</si>
  <si>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</si>
  <si>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</si>
  <si>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</si>
  <si>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</si>
  <si>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</si>
  <si>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</si>
  <si>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</si>
  <si>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</si>
  <si>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</si>
  <si>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</si>
  <si>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</si>
  <si>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</si>
  <si>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</si>
  <si>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</si>
  <si>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</si>
  <si>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</si>
  <si>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</si>
  <si>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</si>
  <si>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</si>
  <si>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</si>
  <si>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</si>
  <si>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</si>
  <si>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</si>
  <si>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</si>
  <si>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</si>
  <si>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</si>
  <si>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</si>
  <si>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</si>
  <si>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</si>
  <si>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</si>
  <si>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</si>
  <si>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</si>
  <si>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</si>
  <si>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</si>
  <si>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</si>
  <si>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</si>
  <si>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</si>
  <si>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</si>
  <si>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</si>
  <si>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</si>
  <si>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</si>
  <si>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</si>
  <si>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</si>
  <si>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</si>
  <si>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</si>
  <si>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</si>
  <si>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</si>
  <si>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</si>
  <si>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</si>
  <si>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</si>
  <si>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</si>
  <si>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</si>
  <si>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</si>
  <si>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</si>
  <si>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</si>
  <si>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</si>
  <si>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</si>
  <si>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</si>
  <si>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</si>
  <si>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</si>
  <si>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</si>
  <si>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</si>
  <si>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</si>
  <si>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</si>
  <si>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</si>
  <si>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</si>
  <si>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</si>
  <si>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</si>
  <si>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</si>
  <si>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</si>
  <si>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</si>
  <si>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</si>
  <si>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</si>
  <si>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</si>
  <si>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</si>
  <si>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</si>
  <si>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</si>
  <si>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</si>
  <si>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</si>
  <si>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</si>
  <si>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</si>
  <si>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</si>
  <si>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</si>
  <si>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</si>
  <si>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</si>
  <si>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</si>
  <si>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</si>
  <si>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</si>
  <si>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</si>
  <si>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</si>
  <si>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</si>
  <si>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</si>
  <si>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</si>
  <si>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</si>
  <si>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</si>
  <si>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</si>
  <si>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</si>
  <si>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</si>
  <si>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</si>
  <si>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</si>
  <si>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</si>
  <si>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</si>
  <si>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</si>
  <si>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</si>
  <si>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</si>
  <si>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</si>
  <si>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</si>
  <si>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</si>
  <si>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</si>
  <si>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</si>
  <si>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</si>
  <si>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</si>
  <si>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</si>
  <si>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</si>
  <si>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</si>
  <si>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</si>
  <si>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</si>
  <si>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</si>
  <si>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</si>
  <si>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</si>
  <si>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</si>
  <si>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</si>
  <si>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</si>
  <si>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</si>
  <si>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</si>
  <si>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</si>
  <si>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</si>
  <si>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</si>
  <si>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</si>
  <si>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</si>
  <si>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</si>
  <si>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</si>
  <si>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</si>
  <si>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</si>
  <si>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</si>
  <si>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</si>
  <si>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</si>
  <si>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</si>
  <si>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</si>
  <si>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</si>
  <si>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</si>
  <si>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</si>
  <si>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</si>
  <si>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</si>
  <si>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</si>
  <si>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</si>
  <si>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</si>
  <si>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</si>
  <si>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</si>
  <si>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</si>
  <si>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</si>
  <si>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</si>
  <si>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</si>
  <si>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</si>
  <si>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</si>
  <si>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</si>
  <si>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</si>
  <si>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</si>
  <si>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</si>
  <si>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</si>
  <si>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</si>
  <si>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</si>
  <si>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</si>
  <si>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</si>
  <si>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</si>
  <si>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</si>
  <si>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</si>
  <si>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</si>
  <si>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</si>
  <si>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</si>
  <si>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</si>
  <si>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</si>
  <si>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</si>
  <si>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</si>
  <si>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</si>
  <si>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</si>
  <si>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</si>
  <si>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</si>
  <si>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</si>
  <si>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</si>
  <si>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</si>
  <si>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</si>
  <si>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</si>
  <si>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</si>
  <si>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</si>
  <si>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</si>
  <si>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</si>
  <si>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</si>
  <si>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</si>
  <si>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</si>
  <si>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</si>
  <si>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</si>
  <si>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</si>
  <si>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</si>
  <si>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</si>
  <si>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</si>
  <si>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</si>
  <si>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</si>
  <si>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</si>
  <si>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</si>
  <si>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</si>
  <si>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</si>
  <si>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</si>
  <si>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</si>
  <si>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</si>
  <si>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</si>
  <si>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</si>
  <si>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</si>
  <si>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</si>
  <si>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</si>
  <si>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</si>
  <si>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</si>
  <si>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</si>
  <si>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</si>
  <si>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</si>
  <si>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</si>
  <si>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</si>
  <si>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</si>
  <si>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</si>
  <si>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</si>
  <si>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</si>
  <si>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</si>
  <si>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</si>
  <si>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</si>
  <si>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</si>
  <si>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</si>
  <si>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</si>
  <si>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</si>
  <si>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</si>
  <si>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</si>
  <si>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</si>
  <si>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</si>
  <si>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</si>
  <si>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</si>
  <si>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</si>
  <si>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</si>
  <si>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</si>
  <si>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</si>
  <si>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</si>
  <si>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</si>
  <si>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</si>
  <si>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</si>
  <si>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</si>
  <si>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</si>
  <si>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</si>
  <si>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</si>
  <si>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</si>
  <si>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</si>
  <si>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</si>
  <si>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</si>
  <si>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</si>
  <si>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</si>
  <si>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</si>
  <si>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</si>
  <si>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</si>
  <si>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</si>
  <si>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</si>
  <si>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</si>
  <si>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</si>
  <si>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</si>
  <si>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</si>
  <si>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</si>
  <si>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</si>
  <si>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</si>
  <si>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</si>
  <si>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</si>
  <si>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</si>
  <si>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</si>
  <si>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</si>
  <si>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</si>
  <si>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</si>
  <si>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</si>
  <si>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</si>
  <si>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</si>
  <si>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</si>
  <si>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</si>
  <si>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</si>
  <si>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</si>
  <si>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</si>
  <si>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</si>
  <si>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</si>
  <si>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</si>
  <si>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</si>
  <si>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</si>
  <si>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</si>
  <si>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</si>
  <si>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</si>
  <si>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</si>
  <si>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</si>
  <si>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</si>
  <si>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</si>
  <si>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</si>
  <si>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</si>
  <si>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</si>
  <si>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</si>
  <si>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</si>
  <si>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</si>
  <si>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</si>
  <si>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</si>
  <si>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</si>
  <si>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</si>
  <si>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</si>
  <si>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</si>
  <si>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</si>
  <si>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</si>
  <si>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</si>
  <si>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</si>
  <si>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</si>
  <si>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</si>
  <si>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</si>
  <si>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</si>
  <si>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</si>
  <si>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</si>
  <si>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</si>
  <si>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</si>
  <si>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</si>
  <si>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</si>
  <si>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</si>
  <si>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</si>
  <si>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</si>
  <si>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</si>
  <si>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</si>
  <si>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</si>
  <si>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</si>
  <si>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</si>
  <si>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</si>
  <si>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</si>
  <si>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</si>
  <si>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</si>
  <si>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</si>
  <si>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</si>
  <si>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</si>
  <si>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</si>
  <si>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</si>
  <si>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</si>
  <si>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</si>
  <si>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</si>
  <si>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</si>
  <si>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</si>
  <si>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</si>
  <si>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</si>
  <si>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</si>
  <si>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</si>
  <si>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</si>
  <si>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</si>
  <si>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</si>
  <si>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</si>
  <si>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</si>
  <si>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</si>
  <si>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</si>
  <si>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</si>
  <si>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</si>
  <si>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</si>
  <si>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</si>
  <si>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</si>
  <si>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</si>
  <si>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</si>
  <si>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</si>
  <si>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</si>
  <si>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</si>
  <si>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</si>
  <si>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</si>
  <si>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</si>
  <si>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</si>
  <si>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</si>
  <si>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</si>
  <si>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</si>
  <si>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</si>
  <si>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</si>
  <si>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</si>
  <si>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</si>
  <si>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</si>
  <si>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</si>
  <si>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</si>
  <si>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</si>
  <si>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</si>
  <si>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</si>
  <si>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</si>
  <si>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</si>
  <si>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</si>
  <si>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</si>
  <si>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</si>
  <si>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</si>
  <si>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</si>
  <si>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</si>
  <si>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</si>
  <si>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</si>
  <si>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</si>
  <si>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</si>
  <si>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</si>
  <si>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</si>
  <si>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</si>
  <si>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</si>
  <si>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</si>
  <si>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</si>
  <si>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</si>
  <si>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</si>
  <si>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</si>
  <si>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</si>
  <si>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</si>
  <si>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</si>
  <si>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</si>
  <si>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</si>
  <si>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</si>
  <si>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</si>
  <si>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</si>
  <si>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</si>
  <si>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</si>
  <si>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</si>
  <si>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</si>
  <si>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</si>
  <si>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</si>
  <si>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</si>
  <si>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</si>
  <si>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</si>
  <si>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</si>
  <si>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</si>
  <si>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</si>
  <si>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</si>
  <si>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</si>
  <si>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</si>
  <si>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</si>
  <si>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</si>
  <si>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</si>
  <si>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</si>
  <si>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</si>
  <si>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</si>
  <si>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</si>
  <si>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</si>
  <si>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</si>
  <si>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</si>
  <si>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</si>
  <si>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</si>
  <si>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</si>
  <si>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</si>
  <si>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</si>
  <si>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</si>
  <si>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</si>
  <si>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</si>
  <si>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</si>
  <si>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</si>
  <si>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</si>
  <si>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</si>
  <si>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</si>
  <si>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</si>
  <si>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</si>
  <si>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</si>
  <si>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</si>
  <si>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</si>
  <si>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</si>
  <si>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</si>
  <si>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</si>
  <si>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</si>
  <si>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</si>
  <si>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</si>
  <si>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</si>
  <si>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</si>
  <si>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</si>
  <si>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</si>
  <si>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</si>
  <si>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</si>
  <si>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</si>
  <si>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</si>
  <si>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</si>
  <si>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</si>
  <si>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</si>
  <si>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</si>
  <si>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</si>
  <si>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</si>
  <si>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</si>
  <si>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</si>
  <si>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</si>
  <si>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</si>
  <si>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</si>
  <si>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</si>
  <si>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</si>
  <si>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</si>
  <si>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</si>
  <si>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</si>
  <si>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</si>
  <si>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</si>
  <si>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</si>
  <si>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</si>
  <si>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</si>
  <si>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</si>
  <si>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</si>
  <si>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</si>
  <si>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</si>
  <si>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</si>
  <si>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</si>
  <si>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</si>
  <si>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</si>
  <si>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</si>
  <si>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</si>
  <si>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</si>
  <si>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</si>
  <si>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</si>
  <si>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</si>
  <si>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</si>
  <si>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</si>
  <si>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</si>
  <si>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</si>
  <si>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</si>
  <si>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</si>
  <si>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</si>
  <si>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</si>
  <si>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</si>
  <si>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</si>
  <si>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</si>
  <si>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</si>
  <si>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</si>
  <si>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</si>
  <si>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</si>
  <si>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</si>
  <si>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</si>
  <si>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</si>
  <si>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</si>
  <si>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</si>
  <si>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</si>
  <si>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</si>
  <si>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</si>
  <si>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</si>
  <si>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</si>
  <si>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</si>
  <si>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</si>
  <si>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</si>
  <si>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</si>
  <si>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</si>
  <si>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</si>
  <si>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</si>
  <si>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</si>
  <si>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</si>
  <si>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</si>
  <si>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</si>
  <si>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</si>
  <si>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</si>
  <si>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</si>
  <si>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</si>
  <si>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</si>
  <si>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</si>
  <si>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</si>
  <si>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</si>
  <si>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</si>
  <si>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</si>
  <si>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</si>
  <si>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</si>
  <si>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</si>
  <si>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</si>
  <si>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</si>
  <si>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</si>
  <si>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</si>
  <si>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</si>
  <si>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</si>
  <si>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</si>
  <si>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</si>
  <si>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</si>
  <si>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</si>
  <si>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</si>
  <si>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</si>
  <si>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</si>
  <si>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</si>
  <si>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</si>
  <si>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</si>
  <si>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</si>
  <si>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</si>
  <si>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</si>
  <si>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</si>
  <si>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</si>
  <si>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</si>
  <si>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</si>
  <si>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</si>
  <si>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</si>
  <si>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</si>
  <si>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</si>
  <si>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</si>
  <si>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</si>
  <si>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</si>
  <si>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</si>
  <si>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</si>
  <si>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</si>
  <si>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</si>
  <si>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</si>
  <si>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</si>
  <si>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</si>
  <si>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</si>
  <si>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</si>
  <si>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</si>
  <si>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</si>
  <si>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</si>
  <si>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</si>
  <si>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</si>
  <si>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</si>
  <si>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</si>
  <si>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</si>
  <si>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</si>
  <si>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</si>
  <si>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</si>
  <si>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</si>
  <si>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</si>
  <si>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</si>
  <si>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</si>
  <si>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</si>
  <si>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</si>
  <si>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</si>
  <si>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</si>
  <si>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</si>
  <si>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</si>
  <si>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</si>
  <si>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</si>
  <si>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</si>
  <si>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</si>
  <si>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</si>
  <si>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</si>
  <si>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</si>
  <si>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</si>
  <si>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</si>
  <si>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</si>
  <si>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</si>
  <si>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</si>
  <si>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</si>
  <si>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</si>
  <si>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</si>
  <si>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</si>
  <si>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</si>
  <si>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</si>
  <si>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</si>
  <si>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</si>
  <si>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</si>
  <si>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</si>
  <si>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</si>
  <si>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</si>
  <si>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</si>
  <si>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</si>
  <si>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</si>
  <si>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</si>
  <si>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</si>
  <si>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</si>
  <si>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</si>
  <si>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</si>
  <si>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</si>
  <si>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</si>
  <si>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</si>
  <si>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</si>
  <si>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</si>
  <si>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</si>
  <si>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</si>
  <si>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</si>
  <si>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</si>
  <si>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</si>
  <si>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</si>
  <si>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</si>
  <si>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</si>
  <si>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</si>
  <si>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</si>
  <si>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</si>
  <si>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</si>
  <si>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</si>
  <si>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</si>
  <si>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</si>
  <si>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</si>
  <si>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</si>
  <si>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</si>
  <si>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</si>
  <si>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</si>
  <si>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</si>
  <si>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</si>
  <si>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</si>
  <si>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</si>
  <si>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</si>
  <si>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</si>
  <si>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</si>
  <si>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</si>
  <si>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</si>
  <si>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</si>
  <si>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</si>
  <si>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</si>
  <si>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</si>
  <si>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</si>
  <si>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</si>
  <si>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</si>
  <si>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</si>
  <si>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</si>
  <si>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</si>
  <si>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</si>
  <si>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</si>
  <si>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</si>
  <si>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</si>
  <si>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</si>
  <si>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</si>
  <si>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</si>
  <si>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</si>
  <si>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</si>
  <si>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</si>
  <si>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</si>
  <si>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</si>
  <si>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</si>
  <si>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</si>
  <si>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</si>
  <si>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</si>
  <si>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</si>
  <si>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</si>
  <si>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</si>
  <si>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</si>
  <si>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</si>
  <si>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</si>
  <si>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</si>
  <si>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</si>
  <si>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</si>
  <si>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</si>
  <si>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</si>
  <si>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</si>
  <si>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</si>
  <si>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</si>
  <si>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</si>
  <si>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</si>
  <si>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</si>
  <si>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</si>
  <si>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</si>
  <si>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</si>
  <si>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</si>
  <si>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</si>
  <si>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</si>
  <si>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</si>
  <si>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</si>
  <si>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</si>
  <si>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</si>
  <si>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</si>
  <si>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</si>
  <si>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</si>
  <si>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</si>
  <si>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</si>
  <si>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</si>
  <si>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</si>
  <si>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</si>
  <si>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</si>
  <si>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</si>
  <si>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</si>
  <si>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</si>
  <si>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</si>
  <si>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</si>
  <si>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</si>
  <si>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</si>
  <si>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</si>
  <si>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</si>
  <si>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</si>
  <si>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</si>
  <si>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</si>
  <si>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</si>
  <si>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</si>
  <si>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</si>
  <si>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</si>
  <si>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</si>
  <si>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</si>
  <si>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</si>
  <si>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</si>
  <si>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</si>
  <si>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</si>
  <si>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</si>
  <si>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</si>
  <si>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</si>
  <si>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</si>
  <si>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</si>
  <si>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</si>
  <si>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</si>
  <si>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</si>
  <si>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</si>
  <si>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</si>
  <si>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</si>
  <si>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</si>
  <si>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</si>
  <si>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</si>
  <si>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</si>
  <si>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</si>
  <si>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</si>
  <si>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</si>
  <si>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</si>
  <si>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</si>
  <si>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</si>
  <si>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</si>
  <si>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</si>
  <si>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</si>
  <si>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</si>
  <si>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</si>
  <si>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</si>
  <si>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</si>
  <si>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</si>
  <si>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</si>
  <si>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</si>
  <si>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</si>
  <si>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</si>
  <si>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</si>
  <si>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</si>
  <si>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</si>
  <si>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</si>
  <si>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</si>
  <si>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</si>
  <si>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</si>
  <si>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</si>
  <si>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</si>
  <si>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</si>
  <si>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</si>
  <si>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</si>
  <si>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</si>
  <si>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</si>
  <si>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</si>
  <si>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</si>
  <si>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</si>
  <si>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</si>
  <si>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</si>
  <si>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</si>
  <si>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</si>
  <si>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</si>
  <si>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</si>
  <si>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</si>
  <si>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</si>
  <si>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</si>
  <si>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</si>
  <si>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</si>
  <si>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</si>
  <si>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</si>
  <si>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</si>
  <si>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</si>
  <si>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</si>
  <si>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</si>
  <si>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</si>
  <si>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</si>
  <si>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</si>
  <si>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</si>
  <si>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</si>
  <si>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</si>
  <si>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</si>
  <si>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</si>
  <si>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</si>
  <si>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</si>
  <si>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</si>
  <si>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</si>
  <si>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</si>
  <si>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</si>
  <si>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</si>
  <si>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</si>
  <si>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</si>
  <si>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</si>
  <si>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</si>
  <si>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</si>
  <si>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</si>
  <si>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</si>
  <si>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</si>
  <si>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</si>
  <si>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</si>
  <si>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</si>
  <si>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</si>
  <si>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</si>
  <si>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</si>
  <si>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</si>
  <si>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</si>
  <si>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</si>
  <si>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</si>
  <si>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</si>
  <si>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</si>
  <si>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</si>
  <si>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</si>
  <si>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</si>
  <si>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</si>
  <si>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</si>
  <si>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</si>
  <si>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</si>
  <si>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</si>
  <si>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</si>
  <si>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</si>
  <si>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</si>
  <si>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</si>
  <si>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</si>
  <si>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</si>
  <si>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</si>
  <si>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</si>
  <si>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</si>
  <si>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</si>
  <si>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</si>
  <si>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</si>
  <si>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</si>
  <si>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</si>
  <si>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</si>
  <si>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</si>
  <si>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</si>
  <si>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</si>
  <si>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</si>
  <si>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</si>
  <si>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</si>
  <si>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</si>
  <si>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</si>
  <si>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</si>
  <si>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</si>
  <si>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</si>
  <si>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</si>
  <si>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</si>
  <si>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</si>
  <si>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</si>
  <si>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</si>
  <si>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</si>
  <si>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</si>
  <si>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</si>
  <si>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</si>
  <si>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</si>
  <si>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</si>
  <si>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</si>
  <si>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</si>
  <si>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</si>
  <si>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</si>
  <si>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</si>
  <si>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</si>
  <si>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</si>
  <si>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</si>
  <si>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</si>
  <si>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</si>
  <si>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</si>
  <si>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</si>
  <si>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</si>
  <si>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</si>
  <si>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</si>
  <si>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</si>
  <si>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</si>
  <si>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</si>
  <si>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</si>
  <si>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</si>
  <si>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</si>
  <si>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</si>
  <si>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</si>
  <si>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</si>
  <si>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</si>
  <si>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</si>
  <si>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</si>
  <si>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</si>
  <si>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</si>
  <si>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</si>
  <si>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</si>
  <si>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</si>
  <si>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</si>
  <si>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</si>
  <si>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</si>
  <si>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</si>
  <si>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</si>
  <si>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</si>
  <si>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</si>
  <si>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</si>
  <si>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</si>
  <si>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</si>
  <si>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</si>
  <si>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</si>
  <si>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</si>
  <si>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</si>
  <si>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</si>
  <si>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</si>
  <si>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</si>
  <si>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</si>
  <si>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</si>
  <si>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</si>
  <si>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</si>
  <si>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</si>
  <si>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</si>
  <si>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</si>
  <si>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</si>
  <si>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</si>
  <si>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</si>
  <si>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</si>
  <si>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</si>
  <si>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</si>
  <si>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</si>
  <si>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</si>
  <si>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</si>
  <si>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</si>
  <si>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</si>
  <si>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</si>
  <si>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</si>
  <si>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</si>
  <si>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</si>
  <si>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</si>
  <si>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</si>
  <si>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</si>
  <si>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</si>
  <si>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</si>
  <si>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</si>
  <si>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</si>
  <si>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</si>
  <si>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</si>
  <si>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</si>
  <si>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</si>
  <si>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</si>
  <si>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</si>
  <si>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</si>
  <si>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</si>
  <si>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</si>
  <si>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</si>
  <si>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</si>
  <si>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</si>
  <si>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</si>
  <si>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</si>
  <si>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</si>
  <si>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</si>
  <si>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</si>
  <si>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</si>
  <si>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</si>
  <si>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</si>
  <si>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</si>
  <si>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</si>
  <si>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</si>
  <si>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</si>
  <si>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</si>
  <si>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</si>
  <si>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</si>
  <si>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</si>
  <si>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</si>
  <si>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</si>
  <si>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</si>
  <si>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</si>
  <si>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</si>
  <si>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</si>
  <si>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</si>
  <si>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</si>
  <si>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</si>
  <si>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</si>
  <si>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</si>
  <si>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</si>
  <si>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</si>
  <si>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</si>
  <si>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</si>
  <si>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</si>
  <si>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</si>
  <si>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</si>
  <si>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</si>
  <si>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</si>
  <si>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</si>
  <si>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</si>
  <si>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</si>
  <si>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</si>
  <si>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</si>
  <si>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</si>
  <si>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</si>
  <si>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</si>
  <si>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</si>
  <si>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</si>
  <si>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</si>
  <si>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</si>
  <si>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</si>
  <si>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</si>
  <si>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</si>
  <si>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</si>
  <si>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</si>
  <si>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</si>
  <si>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</si>
  <si>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</si>
  <si>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</si>
  <si>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</si>
  <si>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</si>
  <si>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</si>
  <si>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</si>
  <si>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</si>
  <si>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</si>
  <si>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</si>
  <si>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</si>
  <si>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</si>
  <si>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</si>
  <si>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</si>
  <si>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</si>
  <si>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</si>
  <si>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</si>
  <si>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</si>
  <si>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</si>
  <si>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</si>
  <si>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</si>
  <si>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</si>
  <si>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</si>
  <si>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</si>
  <si>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</si>
  <si>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</si>
  <si>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</si>
  <si>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</si>
  <si>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</si>
  <si>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</si>
  <si>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</si>
  <si>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</si>
  <si>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</si>
  <si>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</si>
  <si>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</si>
  <si>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</si>
  <si>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</si>
  <si>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</si>
  <si>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</si>
  <si>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</si>
  <si>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</si>
  <si>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</si>
  <si>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</si>
  <si>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</si>
  <si>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</si>
  <si>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</si>
  <si>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</si>
  <si>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</si>
  <si>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</si>
  <si>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</si>
  <si>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</si>
  <si>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</si>
  <si>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</si>
  <si>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</si>
  <si>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</si>
  <si>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</si>
  <si>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</si>
  <si>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</si>
  <si>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</si>
  <si>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</si>
  <si>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</si>
  <si>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</si>
  <si>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</si>
  <si>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</si>
  <si>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</si>
  <si>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</si>
  <si>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</si>
  <si>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</si>
  <si>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</si>
  <si>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</si>
  <si>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</si>
  <si>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</si>
  <si>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</si>
  <si>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</si>
  <si>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</si>
  <si>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</si>
  <si>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</si>
  <si>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</si>
  <si>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</si>
  <si>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</si>
  <si>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</si>
  <si>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</si>
  <si>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</si>
  <si>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</si>
  <si>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</si>
  <si>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</si>
  <si>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</si>
  <si>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</si>
  <si>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</si>
  <si>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</si>
  <si>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</si>
  <si>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</si>
  <si>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</si>
  <si>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</si>
  <si>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</si>
  <si>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</si>
  <si>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</si>
  <si>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</si>
  <si>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</si>
  <si>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</si>
  <si>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</si>
  <si>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</si>
  <si>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</si>
  <si>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</si>
  <si>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</si>
  <si>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</si>
  <si>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</si>
  <si>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</si>
  <si>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</si>
  <si>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</si>
  <si>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</si>
  <si>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</si>
  <si>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</si>
  <si>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</si>
  <si>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</si>
  <si>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</si>
  <si>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</si>
  <si>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</si>
  <si>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</si>
  <si>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</si>
  <si>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</si>
  <si>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</si>
  <si>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</si>
  <si>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</si>
  <si>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</si>
  <si>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</si>
  <si>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</si>
  <si>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</si>
  <si>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</si>
  <si>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</si>
  <si>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</si>
  <si>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</si>
  <si>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</si>
  <si>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</si>
  <si>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</si>
  <si>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</si>
  <si>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</si>
  <si>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</si>
  <si>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</si>
  <si>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</si>
  <si>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</si>
  <si>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</si>
  <si>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</si>
  <si>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</si>
  <si>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</si>
  <si>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</si>
  <si>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</si>
  <si>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</si>
  <si>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</si>
  <si>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</si>
  <si>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</si>
  <si>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</si>
  <si>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</si>
  <si>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</si>
  <si>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</si>
  <si>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</si>
  <si>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</si>
  <si>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</si>
  <si>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</si>
  <si>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</si>
  <si>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</si>
  <si>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</si>
  <si>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</si>
  <si>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</si>
  <si>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</si>
  <si>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</si>
  <si>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</si>
  <si>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</si>
  <si>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</si>
  <si>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</si>
  <si>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</si>
  <si>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</si>
  <si>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</si>
  <si>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</si>
  <si>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</si>
  <si>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</si>
  <si>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</si>
  <si>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</si>
  <si>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</si>
  <si>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</si>
  <si>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</si>
  <si>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</si>
  <si>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</si>
  <si>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</si>
  <si>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</si>
  <si>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</si>
  <si>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</si>
  <si>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</si>
  <si>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</si>
  <si>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</si>
  <si>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</si>
  <si>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</si>
  <si>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</si>
  <si>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</si>
  <si>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</si>
  <si>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</si>
  <si>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</si>
  <si>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</si>
  <si>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</si>
  <si>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</si>
  <si>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</si>
  <si>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</si>
  <si>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</si>
  <si>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</si>
  <si>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</si>
  <si>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</si>
  <si>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</si>
  <si>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</si>
  <si>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</si>
  <si>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</si>
  <si>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</si>
  <si>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</si>
  <si>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</si>
  <si>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</si>
  <si>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</si>
  <si>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</si>
  <si>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</si>
  <si>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</si>
  <si>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</si>
  <si>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</si>
  <si>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</si>
  <si>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</si>
  <si>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</si>
  <si>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</si>
  <si>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</si>
  <si>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</si>
  <si>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</si>
  <si>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</si>
  <si>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</si>
  <si>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</si>
  <si>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</si>
  <si>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</si>
  <si>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</si>
  <si>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</si>
  <si>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</si>
  <si>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</si>
  <si>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</si>
  <si>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</si>
  <si>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</si>
  <si>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</si>
  <si>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</si>
  <si>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</si>
  <si>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</si>
  <si>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</si>
  <si>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</si>
  <si>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</si>
  <si>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</si>
  <si>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</si>
  <si>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</si>
  <si>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</si>
  <si>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</si>
  <si>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</si>
  <si>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</si>
  <si>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</si>
  <si>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</si>
  <si>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</si>
  <si>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</si>
  <si>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</si>
  <si>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</si>
  <si>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</si>
  <si>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</si>
  <si>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</si>
  <si>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</si>
  <si>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</si>
  <si>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</si>
  <si>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</si>
  <si>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</si>
  <si>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</si>
  <si>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</si>
  <si>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</si>
  <si>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</si>
  <si>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</si>
  <si>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</si>
  <si>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</si>
  <si>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</si>
  <si>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</si>
  <si>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</si>
  <si>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</si>
  <si>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</si>
  <si>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</si>
  <si>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</si>
  <si>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</si>
  <si>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</si>
  <si>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</si>
  <si>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</si>
  <si>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</si>
  <si>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</si>
  <si>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</si>
  <si>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</si>
  <si>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</si>
  <si>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</si>
  <si>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</si>
  <si>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</si>
  <si>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</si>
  <si>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</si>
  <si>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</si>
  <si>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</si>
  <si>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</si>
  <si>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</si>
  <si>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</si>
  <si>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</si>
  <si>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</si>
  <si>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</si>
  <si>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</si>
  <si>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</si>
  <si>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</si>
  <si>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</si>
  <si>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</si>
  <si>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</si>
  <si>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</si>
  <si>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</si>
  <si>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</si>
  <si>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</si>
  <si>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</si>
  <si>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</si>
  <si>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</si>
  <si>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</si>
  <si>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</si>
  <si>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</si>
  <si>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</si>
  <si>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</si>
  <si>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</si>
  <si>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</si>
  <si>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</si>
  <si>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</si>
  <si>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</si>
  <si>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</si>
  <si>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</si>
  <si>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</si>
  <si>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</si>
  <si>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</si>
  <si>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</si>
  <si>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</si>
  <si>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</si>
  <si>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</si>
  <si>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</si>
  <si>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</si>
  <si>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</si>
  <si>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</si>
  <si>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</si>
  <si>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</si>
  <si>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</si>
  <si>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</si>
  <si>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</si>
  <si>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</si>
  <si>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</si>
  <si>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</si>
  <si>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</si>
  <si>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</si>
  <si>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</si>
  <si>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</si>
  <si>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</si>
  <si>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</si>
  <si>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</si>
  <si>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</si>
  <si>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</si>
  <si>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</si>
  <si>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</si>
  <si>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</si>
  <si>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</si>
  <si>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</si>
  <si>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</si>
  <si>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</si>
  <si>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</si>
  <si>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</si>
  <si>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</si>
  <si>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</si>
  <si>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</si>
  <si>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</si>
  <si>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</si>
  <si>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</si>
  <si>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</si>
  <si>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</si>
  <si>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</si>
  <si>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</si>
  <si>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</si>
  <si>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</si>
  <si>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</si>
  <si>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</si>
  <si>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</si>
  <si>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</si>
  <si>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</si>
  <si>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</si>
  <si>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</si>
  <si>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</si>
  <si>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</si>
  <si>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</si>
  <si>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</si>
  <si>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</si>
  <si>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</si>
  <si>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</si>
  <si>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</si>
  <si>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</si>
  <si>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</si>
  <si>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</si>
  <si>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</si>
  <si>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</si>
  <si>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</si>
  <si>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</si>
  <si>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</si>
  <si>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</si>
  <si>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</si>
  <si>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</si>
  <si>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</si>
  <si>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</si>
  <si>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</si>
  <si>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</si>
  <si>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</si>
  <si>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</si>
  <si>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</si>
  <si>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</si>
  <si>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</si>
  <si>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</si>
  <si>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</si>
  <si>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</si>
  <si>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</si>
  <si>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</si>
  <si>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</si>
  <si>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</si>
  <si>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</si>
  <si>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</si>
  <si>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</si>
  <si>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</si>
  <si>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</si>
  <si>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</si>
  <si>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</si>
  <si>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</si>
  <si>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</si>
  <si>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</si>
  <si>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</si>
  <si>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</si>
  <si>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</si>
  <si>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</si>
  <si>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</si>
  <si>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</si>
  <si>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</si>
  <si>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</si>
  <si>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</si>
  <si>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</si>
  <si>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</si>
  <si>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</si>
  <si>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</si>
  <si>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</si>
  <si>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</si>
  <si>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</si>
  <si>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</si>
  <si>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</si>
  <si>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</si>
  <si>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</si>
  <si>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</si>
  <si>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</si>
  <si>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</si>
  <si>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</si>
  <si>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</si>
  <si>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</si>
  <si>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</si>
  <si>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</si>
  <si>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</si>
  <si>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</si>
  <si>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</si>
  <si>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</si>
  <si>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</si>
  <si>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</si>
  <si>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</si>
  <si>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</si>
  <si>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</si>
  <si>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</si>
  <si>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</si>
  <si>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</si>
  <si>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</si>
  <si>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</si>
  <si>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</si>
  <si>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</si>
  <si>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</si>
  <si>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</si>
  <si>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</si>
  <si>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</si>
  <si>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</si>
  <si>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</si>
  <si>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</si>
  <si>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</si>
  <si>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</si>
  <si>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</si>
  <si>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</si>
  <si>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</si>
  <si>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</si>
  <si>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</si>
  <si>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</si>
  <si>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</si>
  <si>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</si>
  <si>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</si>
  <si>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</si>
  <si>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</si>
  <si>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</si>
  <si>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</si>
  <si>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</si>
  <si>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</si>
  <si>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</si>
  <si>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</si>
  <si>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</si>
  <si>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</si>
  <si>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</si>
  <si>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</si>
  <si>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</si>
  <si>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</si>
  <si>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</si>
  <si>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</si>
  <si>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</si>
  <si>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</si>
  <si>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</si>
  <si>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</si>
  <si>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</si>
  <si>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</si>
  <si>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</si>
  <si>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</si>
  <si>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</si>
  <si>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</si>
  <si>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</si>
  <si>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</si>
  <si>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</si>
  <si>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</si>
  <si>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</si>
  <si>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</si>
  <si>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</si>
  <si>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</si>
  <si>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</si>
  <si>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</si>
  <si>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</si>
  <si>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</si>
  <si>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</si>
  <si>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</si>
  <si>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</si>
  <si>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</si>
  <si>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</si>
  <si>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</si>
  <si>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</si>
  <si>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</si>
  <si>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</si>
  <si>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</si>
  <si>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</si>
  <si>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</si>
  <si>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</si>
  <si>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</si>
  <si>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</si>
  <si>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</si>
  <si>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</si>
  <si>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</si>
  <si>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</si>
  <si>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</si>
  <si>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</si>
  <si>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</si>
  <si>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</si>
  <si>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</si>
  <si>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</si>
  <si>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</si>
  <si>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</si>
  <si>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</si>
  <si>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</si>
  <si>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</si>
  <si>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</si>
  <si>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</si>
  <si>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</si>
  <si>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</si>
  <si>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</si>
  <si>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</si>
  <si>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</si>
  <si>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</si>
  <si>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</si>
  <si>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</si>
  <si>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</si>
  <si>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</si>
  <si>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</si>
  <si>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</si>
  <si>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</si>
  <si>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</si>
  <si>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</si>
  <si>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</si>
  <si>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</si>
  <si>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</si>
  <si>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</si>
  <si>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</si>
  <si>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</si>
  <si>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</si>
  <si>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</si>
  <si>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</si>
  <si>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</si>
  <si>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</si>
  <si>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</si>
  <si>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</si>
  <si>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</si>
  <si>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</si>
  <si>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</si>
  <si>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</si>
  <si>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</si>
  <si>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</si>
  <si>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</si>
  <si>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</si>
  <si>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</si>
  <si>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</si>
  <si>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</si>
  <si>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</si>
  <si>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</si>
  <si>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</si>
  <si>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</si>
  <si>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</si>
  <si>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</si>
  <si>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</si>
  <si>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</si>
  <si>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</si>
  <si>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</si>
  <si>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</si>
  <si>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</si>
  <si>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</si>
  <si>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</si>
  <si>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</si>
  <si>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</si>
  <si>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</si>
  <si>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</si>
  <si>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</si>
  <si>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</si>
  <si>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</si>
  <si>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</si>
  <si>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</si>
  <si>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</si>
  <si>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</si>
  <si>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</si>
  <si>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</si>
  <si>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</si>
  <si>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</si>
  <si>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</si>
  <si>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</si>
  <si>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</si>
  <si>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</si>
  <si>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</si>
  <si>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</si>
  <si>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</si>
  <si>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</si>
  <si>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</si>
  <si>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</si>
  <si>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</si>
  <si>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</si>
  <si>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</si>
  <si>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</si>
  <si>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</si>
  <si>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</si>
  <si>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</si>
  <si>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</si>
  <si>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</si>
  <si>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</si>
  <si>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</si>
  <si>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</si>
  <si>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</si>
  <si>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</si>
  <si>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</si>
  <si>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</si>
  <si>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</si>
  <si>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</si>
  <si>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</si>
  <si>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</si>
  <si>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</si>
  <si>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</si>
  <si>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</si>
  <si>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</si>
  <si>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</si>
  <si>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</si>
  <si>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</si>
  <si>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</si>
  <si>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</si>
  <si>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</si>
  <si>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</si>
  <si>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</si>
  <si>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</si>
  <si>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</si>
  <si>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</si>
  <si>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</si>
  <si>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</si>
  <si>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</si>
  <si>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</si>
  <si>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</si>
  <si>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</si>
  <si>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</si>
  <si>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</si>
  <si>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</si>
  <si>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</si>
  <si>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</si>
  <si>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</si>
  <si>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</si>
  <si>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</si>
  <si>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</si>
  <si>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</si>
  <si>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</si>
  <si>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</si>
  <si>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</si>
  <si>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</si>
  <si>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</si>
  <si>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</si>
  <si>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</si>
  <si>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</si>
  <si>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</si>
  <si>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</si>
  <si>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</si>
  <si>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</si>
  <si>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</si>
  <si>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</si>
  <si>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</si>
  <si>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</si>
  <si>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</si>
  <si>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</si>
  <si>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</si>
  <si>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</si>
  <si>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</si>
  <si>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</si>
  <si>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</si>
  <si>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</si>
  <si>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</si>
  <si>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</si>
  <si>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</si>
  <si>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</si>
  <si>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</si>
  <si>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</si>
  <si>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</si>
  <si>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</si>
  <si>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</si>
  <si>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</si>
  <si>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</si>
  <si>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</si>
  <si>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</si>
  <si>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</si>
  <si>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</si>
  <si>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</si>
  <si>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</si>
  <si>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</si>
  <si>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</si>
  <si>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</si>
  <si>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</si>
  <si>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</si>
  <si>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</si>
  <si>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</si>
  <si>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</si>
  <si>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</si>
  <si>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</si>
  <si>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</si>
  <si>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</si>
  <si>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</si>
  <si>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</si>
  <si>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</si>
  <si>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</si>
  <si>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</si>
  <si>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</si>
  <si>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</si>
  <si>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</si>
  <si>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</si>
  <si>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</si>
  <si>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</si>
  <si>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</si>
  <si>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</si>
  <si>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</si>
  <si>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</si>
  <si>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</si>
  <si>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</si>
  <si>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</si>
  <si>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</si>
  <si>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</si>
  <si>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</si>
  <si>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</si>
  <si>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</si>
  <si>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</si>
  <si>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</si>
  <si>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</si>
  <si>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</si>
  <si>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</si>
  <si>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</si>
  <si>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</si>
  <si>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</si>
  <si>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</si>
  <si>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</si>
  <si>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</si>
  <si>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</si>
  <si>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</si>
  <si>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</si>
  <si>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</si>
  <si>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</si>
  <si>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</si>
  <si>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</si>
  <si>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</si>
  <si>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</si>
  <si>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</si>
  <si>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</si>
  <si>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</si>
  <si>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</si>
  <si>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</si>
  <si>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</si>
  <si>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</si>
  <si>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</si>
  <si>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</si>
  <si>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</si>
  <si>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</si>
  <si>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</si>
  <si>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</si>
  <si>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</si>
  <si>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</si>
  <si>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</si>
  <si>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</si>
  <si>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</si>
  <si>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</si>
  <si>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</si>
  <si>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</si>
  <si>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</si>
  <si>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</si>
  <si>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</si>
  <si>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</si>
  <si>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</si>
  <si>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</si>
  <si>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</si>
  <si>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</si>
  <si>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</si>
  <si>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</si>
  <si>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</si>
  <si>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</si>
  <si>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</si>
  <si>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</si>
  <si>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</si>
  <si>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</si>
  <si>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</si>
  <si>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</si>
  <si>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</si>
  <si>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</si>
  <si>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</si>
  <si>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</si>
  <si>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</si>
  <si>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</si>
  <si>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</si>
  <si>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</si>
  <si>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</si>
  <si>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</si>
  <si>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</si>
  <si>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</si>
  <si>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</si>
  <si>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</si>
  <si>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</si>
  <si>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</si>
  <si>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</si>
  <si>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</si>
  <si>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</si>
  <si>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</si>
  <si>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</si>
  <si>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</si>
  <si>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</si>
  <si>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</si>
  <si>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</si>
  <si>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</si>
  <si>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</si>
  <si>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</si>
  <si>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</si>
  <si>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</si>
  <si>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</si>
  <si>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</si>
  <si>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</si>
  <si>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</si>
  <si>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</si>
  <si>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</si>
  <si>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</si>
  <si>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</si>
  <si>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</si>
  <si>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</si>
  <si>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</si>
  <si>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</si>
  <si>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</si>
  <si>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</si>
  <si>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</si>
  <si>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</si>
  <si>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</si>
  <si>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</si>
  <si>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</si>
  <si>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</si>
  <si>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</si>
  <si>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</si>
  <si>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</si>
  <si>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</si>
  <si>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</si>
  <si>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</si>
  <si>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</si>
  <si>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</si>
  <si>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</si>
  <si>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</si>
  <si>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</si>
  <si>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</si>
  <si>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</si>
  <si>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</si>
  <si>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</si>
  <si>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</si>
  <si>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</si>
  <si>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</si>
  <si>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</si>
  <si>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</si>
  <si>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</si>
  <si>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</si>
  <si>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</si>
  <si>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</si>
  <si>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</si>
  <si>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</si>
  <si>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</si>
  <si>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</si>
  <si>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</si>
  <si>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</si>
  <si>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</si>
  <si>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</si>
  <si>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</si>
  <si>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</si>
  <si>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</si>
  <si>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</si>
  <si>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</si>
  <si>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</si>
  <si>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</si>
  <si>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</si>
  <si>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</si>
  <si>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</si>
  <si>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</si>
  <si>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</si>
  <si>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</si>
  <si>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</si>
  <si>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</si>
  <si>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</si>
  <si>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</si>
  <si>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</si>
  <si>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</si>
  <si>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</si>
  <si>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</si>
  <si>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</si>
  <si>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</si>
  <si>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</si>
  <si>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</si>
  <si>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</si>
  <si>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</si>
  <si>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</si>
  <si>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</si>
  <si>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</si>
  <si>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</si>
  <si>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</si>
  <si>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</si>
  <si>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</si>
  <si>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</si>
  <si>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</si>
  <si>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</si>
  <si>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</si>
  <si>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</si>
  <si>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</si>
  <si>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</si>
  <si>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</si>
  <si>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</si>
  <si>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</si>
  <si>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</si>
  <si>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</si>
  <si>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</si>
  <si>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</si>
  <si>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</si>
  <si>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</si>
  <si>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</si>
  <si>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</si>
  <si>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</si>
  <si>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</si>
  <si>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</si>
  <si>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</si>
  <si>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</si>
  <si>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</si>
  <si>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</si>
  <si>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</si>
  <si>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</si>
  <si>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</si>
  <si>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</si>
  <si>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</si>
  <si>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</si>
  <si>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</si>
  <si>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</si>
  <si>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</si>
  <si>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</si>
  <si>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</si>
  <si>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</si>
  <si>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</si>
  <si>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</si>
  <si>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</si>
  <si>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</si>
  <si>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</si>
  <si>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</si>
  <si>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</si>
  <si>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</si>
  <si>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</si>
  <si>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</si>
  <si>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</si>
  <si>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</si>
  <si>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</si>
  <si>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</si>
  <si>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</si>
  <si>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</si>
  <si>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</si>
  <si>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</si>
  <si>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</si>
  <si>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</si>
  <si>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</si>
  <si>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</si>
  <si>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</si>
  <si>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</si>
  <si>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</si>
  <si>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</si>
  <si>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</si>
  <si>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</si>
  <si>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</si>
  <si>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</si>
  <si>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</si>
  <si>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</si>
  <si>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</si>
  <si>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</si>
  <si>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</si>
  <si>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</si>
  <si>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</si>
  <si>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</si>
  <si>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</si>
  <si>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</si>
  <si>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</si>
  <si>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</si>
  <si>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</si>
  <si>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</si>
  <si>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</si>
  <si>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</si>
  <si>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</si>
  <si>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</si>
  <si>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</si>
  <si>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</si>
  <si>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</si>
  <si>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</si>
  <si>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</si>
  <si>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</si>
  <si>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</si>
  <si>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</si>
  <si>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</si>
  <si>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</si>
  <si>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</si>
  <si>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</si>
  <si>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</si>
  <si>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</si>
  <si>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</si>
  <si>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</si>
  <si>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</si>
  <si>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</si>
  <si>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</si>
  <si>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</si>
  <si>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</si>
  <si>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</si>
  <si>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</si>
  <si>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</si>
  <si>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</si>
  <si>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</si>
  <si>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</si>
  <si>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</si>
  <si>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</si>
  <si>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</si>
  <si>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</si>
  <si>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</si>
  <si>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</si>
  <si>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</si>
  <si>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</si>
  <si>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</si>
  <si>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</si>
  <si>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</si>
  <si>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</si>
  <si>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</si>
  <si>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</si>
  <si>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</si>
  <si>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</si>
  <si>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</si>
  <si>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</si>
  <si>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</si>
  <si>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</si>
  <si>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</si>
  <si>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</si>
  <si>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</si>
  <si>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</si>
  <si>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</si>
  <si>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</si>
  <si>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</si>
  <si>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</si>
  <si>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</si>
  <si>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</si>
  <si>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</si>
  <si>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</si>
  <si>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</si>
  <si>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</si>
  <si>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</si>
  <si>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</si>
  <si>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</si>
  <si>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</si>
  <si>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</si>
  <si>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</si>
  <si>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</si>
  <si>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</si>
  <si>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</si>
  <si>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</si>
  <si>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</si>
  <si>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</si>
  <si>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</si>
  <si>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</si>
  <si>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</si>
  <si>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</si>
  <si>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</si>
  <si>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</si>
  <si>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</si>
  <si>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</si>
  <si>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</si>
  <si>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</si>
  <si>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</si>
  <si>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</si>
  <si>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</si>
  <si>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</si>
  <si>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</si>
  <si>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</si>
  <si>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</si>
  <si>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</si>
  <si>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</si>
  <si>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</si>
  <si>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</si>
  <si>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</si>
  <si>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</si>
  <si>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</si>
  <si>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</si>
  <si>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</si>
  <si>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</si>
  <si>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</si>
  <si>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</si>
  <si>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</si>
  <si>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</si>
  <si>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</si>
  <si>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</si>
  <si>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</si>
  <si>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</si>
  <si>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</si>
  <si>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</si>
  <si>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</si>
  <si>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</si>
  <si>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</si>
  <si>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</si>
  <si>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</si>
  <si>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</si>
  <si>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</si>
  <si>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</si>
  <si>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</si>
  <si>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</si>
  <si>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</si>
  <si>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</si>
  <si>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</si>
  <si>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</si>
  <si>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</si>
  <si>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</si>
  <si>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</si>
  <si>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</si>
  <si>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</si>
  <si>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</si>
  <si>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</si>
  <si>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</si>
  <si>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</si>
  <si>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</si>
  <si>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</si>
  <si>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</si>
  <si>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</si>
  <si>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</si>
  <si>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</si>
  <si>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</si>
  <si>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</si>
  <si>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</si>
  <si>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</si>
  <si>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</si>
  <si>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</si>
  <si>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</si>
  <si>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</si>
  <si>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</si>
  <si>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</si>
  <si>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</si>
  <si>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</si>
  <si>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</si>
  <si>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</si>
  <si>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</si>
  <si>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</si>
  <si>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</si>
  <si>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</si>
  <si>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</si>
  <si>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</si>
  <si>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</si>
  <si>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</si>
  <si>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</si>
  <si>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</si>
  <si>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</si>
  <si>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</si>
  <si>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</si>
  <si>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</si>
  <si>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</si>
  <si>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</si>
  <si>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</si>
  <si>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</si>
  <si>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</si>
  <si>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</si>
  <si>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</si>
  <si>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</si>
  <si>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</si>
  <si>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</si>
  <si>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</si>
  <si>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</si>
  <si>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</si>
  <si>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</si>
  <si>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</si>
  <si>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</si>
  <si>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</si>
  <si>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</si>
  <si>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</si>
  <si>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</si>
  <si>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</si>
  <si>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</si>
  <si>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</si>
  <si>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</si>
  <si>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</si>
  <si>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</si>
  <si>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</si>
  <si>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</si>
  <si>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</si>
  <si>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</si>
  <si>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</si>
  <si>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</si>
  <si>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</si>
  <si>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</si>
  <si>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</si>
  <si>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</si>
  <si>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</si>
  <si>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</si>
  <si>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</si>
  <si>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</si>
  <si>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</si>
  <si>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</si>
  <si>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</si>
  <si>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</si>
  <si>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</si>
  <si>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</si>
  <si>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</si>
  <si>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</si>
  <si>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</si>
  <si>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</si>
  <si>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</si>
  <si>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</si>
  <si>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</si>
  <si>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</si>
  <si>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</si>
  <si>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</si>
  <si>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</si>
  <si>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</si>
  <si>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</si>
  <si>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</si>
  <si>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</si>
  <si>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</si>
  <si>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</si>
  <si>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</si>
  <si>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</si>
  <si>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</si>
  <si>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</si>
  <si>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</si>
  <si>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</si>
  <si>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</si>
  <si>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</si>
  <si>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</si>
  <si>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</si>
  <si>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</si>
  <si>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</si>
  <si>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</si>
  <si>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</si>
  <si>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</si>
  <si>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</si>
  <si>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</si>
  <si>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</si>
  <si>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</si>
  <si>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</si>
  <si>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</si>
  <si>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</si>
  <si>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</si>
  <si>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</si>
  <si>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</si>
  <si>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</si>
  <si>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</si>
  <si>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</si>
  <si>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</si>
  <si>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</si>
  <si>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</si>
  <si>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</si>
  <si>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</si>
  <si>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</si>
  <si>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</si>
  <si>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</si>
  <si>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</si>
  <si>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</si>
  <si>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</si>
  <si>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</si>
  <si>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</si>
  <si>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</si>
  <si>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</si>
  <si>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</si>
  <si>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</si>
  <si>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</si>
  <si>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</si>
  <si>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</si>
  <si>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</si>
  <si>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</si>
  <si>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</si>
  <si>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</si>
  <si>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</si>
  <si>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</si>
  <si>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</si>
  <si>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</si>
  <si>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</si>
  <si>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</si>
  <si>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</si>
  <si>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</si>
  <si>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</si>
  <si>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</si>
  <si>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</si>
  <si>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</si>
  <si>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</si>
  <si>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</si>
  <si>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</si>
  <si>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</si>
  <si>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</si>
  <si>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</si>
  <si>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</si>
  <si>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</si>
  <si>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</si>
  <si>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</si>
  <si>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</si>
  <si>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</si>
  <si>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</si>
  <si>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</si>
  <si>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</si>
  <si>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</si>
  <si>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</si>
  <si>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</si>
  <si>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</si>
  <si>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</si>
  <si>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</si>
  <si>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</si>
  <si>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</si>
  <si>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</si>
  <si>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</si>
  <si>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</si>
  <si>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</si>
  <si>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</si>
  <si>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</si>
  <si>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</si>
  <si>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</si>
  <si>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</si>
  <si>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</si>
  <si>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</si>
  <si>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</si>
  <si>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</si>
  <si>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</si>
  <si>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</si>
  <si>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</si>
  <si>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</si>
  <si>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</si>
  <si>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</si>
  <si>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</si>
  <si>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</si>
  <si>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</si>
  <si>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</si>
  <si>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</si>
  <si>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</si>
  <si>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</si>
  <si>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</si>
  <si>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</si>
  <si>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</si>
  <si>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</si>
  <si>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</si>
  <si>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</si>
  <si>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</si>
  <si>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</si>
  <si>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</si>
  <si>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</si>
  <si>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</si>
  <si>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</si>
  <si>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</si>
  <si>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</si>
  <si>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</si>
  <si>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</si>
  <si>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</si>
  <si>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</si>
  <si>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</si>
  <si>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</si>
  <si>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</si>
  <si>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</si>
  <si>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</si>
  <si>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</si>
  <si>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</si>
  <si>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</si>
  <si>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</si>
  <si>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</si>
  <si>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</si>
  <si>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</si>
  <si>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</si>
  <si>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</si>
  <si>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</si>
  <si>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</si>
  <si>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</si>
  <si>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</si>
  <si>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</si>
  <si>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</si>
  <si>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</si>
  <si>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</si>
  <si>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</si>
  <si>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</si>
  <si>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</si>
  <si>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</si>
  <si>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</si>
  <si>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</si>
  <si>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</si>
  <si>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</si>
  <si>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</si>
  <si>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</si>
  <si>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</si>
  <si>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</si>
  <si>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</si>
  <si>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</si>
  <si>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</si>
  <si>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</si>
  <si>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</si>
  <si>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</si>
  <si>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</si>
  <si>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</si>
  <si>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</si>
  <si>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</si>
  <si>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</si>
  <si>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</si>
  <si>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</si>
  <si>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</si>
  <si>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</si>
  <si>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</si>
  <si>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</si>
  <si>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</si>
  <si>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</si>
  <si>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</si>
  <si>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</si>
  <si>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</si>
  <si>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</si>
  <si>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</si>
  <si>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</si>
  <si>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</si>
  <si>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</si>
  <si>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</si>
  <si>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</si>
  <si>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</si>
  <si>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</si>
  <si>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</si>
  <si>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</si>
  <si>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</si>
  <si>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</si>
  <si>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</si>
  <si>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</si>
  <si>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</si>
  <si>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</si>
  <si>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</si>
  <si>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</si>
  <si>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</si>
  <si>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</si>
  <si>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</si>
  <si>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</si>
  <si>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</si>
  <si>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</si>
  <si>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</si>
  <si>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</si>
  <si>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</si>
  <si>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</si>
  <si>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</si>
  <si>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</si>
  <si>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</si>
  <si>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</si>
  <si>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</si>
  <si>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</si>
  <si>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</si>
  <si>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</si>
  <si>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</si>
  <si>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</si>
  <si>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</si>
  <si>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</si>
  <si>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</si>
  <si>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</si>
  <si>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</si>
  <si>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</si>
  <si>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</si>
  <si>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</si>
  <si>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</si>
  <si>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</si>
  <si>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</si>
  <si>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</si>
  <si>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</si>
  <si>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</si>
  <si>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</si>
  <si>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</si>
  <si>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</si>
  <si>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</si>
  <si>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</si>
  <si>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</si>
  <si>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</si>
  <si>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</si>
  <si>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</si>
  <si>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</si>
  <si>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</si>
  <si>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</si>
  <si>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</si>
  <si>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</si>
  <si>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</si>
  <si>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</si>
  <si>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</si>
  <si>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</si>
  <si>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</si>
  <si>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</si>
  <si>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</si>
  <si>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</si>
  <si>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</si>
  <si>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</si>
  <si>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</si>
  <si>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</si>
  <si>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</si>
  <si>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</si>
  <si>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</si>
  <si>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</si>
  <si>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</si>
  <si>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</si>
  <si>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</si>
  <si>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</si>
  <si>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</si>
  <si>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</si>
  <si>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</si>
  <si>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</si>
  <si>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</si>
  <si>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</si>
  <si>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</si>
  <si>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</si>
  <si>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</si>
  <si>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</si>
  <si>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</si>
  <si>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</si>
  <si>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</si>
  <si>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</si>
  <si>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</si>
  <si>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</si>
  <si>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</si>
  <si>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</si>
  <si>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</si>
  <si>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</si>
  <si>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</si>
  <si>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</si>
  <si>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</si>
  <si>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</si>
  <si>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</si>
  <si>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</si>
  <si>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</si>
  <si>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</si>
  <si>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</si>
  <si>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</si>
  <si>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</si>
  <si>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</si>
  <si>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</si>
  <si>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</si>
  <si>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</si>
  <si>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</si>
  <si>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</si>
  <si>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</si>
  <si>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</si>
  <si>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</si>
  <si>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</si>
  <si>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</si>
  <si>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</si>
  <si>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</si>
  <si>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</si>
  <si>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</si>
  <si>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</si>
  <si>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</si>
  <si>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</si>
  <si>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</si>
  <si>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</si>
  <si>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</si>
  <si>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</si>
  <si>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</si>
  <si>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</si>
  <si>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</si>
  <si>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</si>
  <si>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</si>
  <si>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</si>
  <si>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</si>
  <si>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</si>
  <si>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</si>
  <si>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</si>
  <si>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</si>
  <si>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</si>
  <si>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</si>
  <si>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</si>
  <si>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</si>
  <si>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</si>
  <si>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</si>
  <si>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</si>
  <si>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</si>
  <si>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</si>
  <si>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</si>
  <si>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</si>
  <si>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</si>
  <si>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</si>
  <si>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</si>
  <si>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</si>
  <si>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</si>
  <si>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</si>
  <si>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</si>
  <si>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</si>
  <si>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</si>
  <si>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</si>
  <si>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</si>
  <si>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</si>
  <si>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</si>
  <si>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</si>
  <si>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</si>
  <si>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</si>
  <si>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</si>
  <si>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</si>
  <si>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</si>
  <si>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</si>
  <si>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</si>
  <si>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</si>
  <si>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</si>
  <si>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</si>
  <si>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</si>
  <si>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</si>
  <si>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</si>
  <si>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</si>
  <si>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</si>
  <si>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</si>
  <si>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</si>
  <si>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</si>
  <si>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</si>
  <si>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</si>
  <si>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</si>
  <si>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</si>
  <si>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</si>
  <si>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</si>
  <si>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</si>
  <si>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</si>
  <si>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</si>
  <si>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</si>
  <si>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</si>
  <si>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</si>
  <si>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</si>
  <si>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</si>
  <si>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</si>
  <si>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</si>
  <si>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</si>
  <si>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</si>
  <si>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</si>
  <si>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</si>
  <si>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</si>
  <si>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</si>
  <si>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</si>
  <si>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</si>
  <si>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</si>
  <si>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</si>
  <si>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</si>
  <si>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</si>
  <si>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</si>
  <si>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</si>
  <si>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</si>
  <si>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</si>
  <si>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</si>
  <si>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</si>
  <si>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</si>
  <si>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</si>
  <si>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</si>
  <si>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</si>
  <si>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</si>
  <si>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</si>
  <si>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</si>
  <si>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</si>
  <si>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</si>
  <si>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</si>
  <si>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</si>
  <si>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</si>
  <si>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</si>
  <si>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</si>
  <si>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</si>
  <si>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</si>
  <si>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</si>
  <si>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</si>
  <si>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</si>
  <si>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</si>
  <si>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</si>
  <si>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</si>
  <si>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</si>
  <si>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</si>
  <si>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</si>
  <si>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</si>
  <si>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</si>
  <si>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</si>
  <si>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</si>
  <si>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</si>
  <si>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</si>
  <si>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</si>
  <si>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</si>
  <si>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</si>
  <si>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</si>
  <si>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</si>
  <si>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</si>
  <si>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</si>
  <si>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</si>
  <si>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</si>
  <si>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</si>
  <si>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</si>
  <si>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</si>
  <si>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</si>
  <si>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</si>
  <si>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</si>
  <si>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</si>
  <si>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</si>
  <si>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</si>
  <si>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</si>
  <si>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</si>
  <si>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</si>
  <si>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</si>
  <si>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</si>
  <si>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</si>
  <si>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</si>
  <si>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</si>
  <si>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</si>
  <si>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</si>
  <si>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</si>
  <si>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</si>
  <si>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</si>
  <si>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</si>
  <si>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</si>
  <si>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</si>
  <si>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</si>
  <si>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</si>
  <si>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</si>
  <si>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</si>
  <si>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</si>
  <si>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</si>
  <si>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</si>
  <si>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</si>
  <si>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</si>
  <si>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</si>
  <si>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</si>
  <si>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</si>
  <si>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</si>
  <si>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</si>
  <si>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</si>
  <si>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</si>
  <si>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</si>
  <si>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</si>
  <si>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</si>
  <si>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</si>
  <si>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</si>
  <si>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</si>
  <si>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</si>
  <si>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</si>
  <si>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</si>
  <si>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</si>
  <si>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</si>
  <si>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</si>
  <si>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</si>
  <si>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</si>
  <si>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</si>
  <si>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</si>
  <si>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</si>
  <si>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</si>
  <si>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</si>
  <si>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</si>
  <si>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</si>
  <si>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</si>
  <si>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</si>
  <si>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</si>
  <si>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</si>
  <si>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</si>
  <si>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</si>
  <si>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</si>
  <si>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</si>
  <si>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</si>
  <si>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</si>
  <si>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</si>
  <si>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</si>
  <si>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</si>
  <si>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</si>
  <si>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</si>
  <si>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</si>
  <si>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</si>
  <si>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</si>
  <si>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</si>
  <si>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</si>
  <si>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</si>
  <si>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</si>
  <si>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</si>
  <si>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</si>
  <si>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</si>
  <si>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</si>
  <si>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</si>
  <si>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</si>
  <si>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</si>
  <si>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</si>
  <si>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</si>
  <si>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</si>
  <si>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</si>
  <si>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</si>
  <si>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</si>
  <si>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</si>
  <si>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</si>
  <si>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</si>
  <si>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</si>
  <si>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</si>
  <si>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</si>
  <si>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</si>
  <si>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</si>
  <si>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</si>
  <si>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</si>
  <si>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</si>
  <si>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</si>
  <si>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</si>
  <si>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</si>
  <si>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</si>
  <si>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</si>
  <si>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</si>
  <si>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</si>
  <si>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</si>
  <si>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</si>
  <si>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</si>
  <si>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</si>
  <si>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</si>
  <si>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</si>
  <si>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</si>
  <si>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</si>
  <si>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</si>
  <si>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</si>
  <si>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</si>
  <si>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</si>
  <si>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</si>
  <si>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</si>
  <si>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</si>
  <si>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</si>
  <si>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</si>
  <si>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</si>
  <si>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</si>
  <si>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</si>
  <si>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</si>
  <si>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</si>
  <si>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</si>
  <si>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</si>
  <si>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</si>
  <si>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</si>
  <si>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</si>
  <si>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</si>
  <si>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</si>
  <si>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</si>
  <si>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</si>
  <si>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</si>
  <si>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</si>
  <si>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</si>
  <si>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</si>
  <si>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</si>
  <si>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</si>
  <si>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</si>
  <si>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</si>
  <si>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</si>
  <si>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</si>
  <si>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</si>
  <si>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</si>
  <si>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</si>
  <si>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</si>
  <si>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</si>
  <si>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</si>
  <si>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</si>
  <si>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</si>
  <si>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</si>
  <si>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</si>
  <si>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</si>
  <si>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</si>
  <si>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</si>
  <si>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</si>
  <si>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</si>
  <si>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</si>
  <si>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</si>
  <si>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</si>
  <si>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</si>
  <si>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</si>
  <si>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</si>
  <si>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</si>
  <si>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</si>
  <si>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</si>
  <si>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</si>
  <si>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</si>
  <si>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</si>
  <si>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</si>
  <si>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</si>
  <si>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</si>
  <si>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</si>
  <si>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</si>
  <si>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</si>
  <si>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</si>
  <si>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</si>
  <si>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</si>
  <si>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</si>
  <si>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</si>
  <si>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</si>
  <si>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</si>
  <si>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</si>
  <si>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</si>
  <si>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</si>
  <si>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</si>
  <si>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</si>
  <si>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</si>
  <si>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</si>
  <si>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</si>
  <si>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</si>
  <si>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</si>
  <si>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</si>
  <si>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</si>
  <si>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</si>
  <si>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</si>
  <si>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</si>
  <si>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</si>
  <si>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</si>
  <si>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</si>
  <si>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</si>
  <si>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</si>
  <si>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</si>
  <si>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</si>
  <si>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</si>
  <si>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</si>
  <si>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</si>
  <si>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</si>
  <si>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</si>
  <si>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</si>
  <si>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</si>
  <si>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</si>
  <si>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</si>
  <si>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</si>
  <si>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</si>
  <si>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</si>
  <si>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</si>
  <si>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</si>
  <si>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</si>
  <si>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</si>
  <si>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</si>
  <si>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</si>
  <si>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</si>
  <si>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</si>
  <si>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</si>
  <si>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</si>
  <si>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</si>
  <si>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</si>
  <si>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</si>
  <si>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</si>
  <si>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</si>
  <si>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</si>
  <si>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</si>
  <si>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</si>
  <si>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</si>
  <si>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</si>
  <si>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</si>
  <si>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</si>
  <si>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</si>
  <si>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</si>
  <si>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</si>
  <si>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</si>
  <si>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</si>
  <si>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</si>
  <si>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</si>
  <si>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</si>
  <si>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</si>
  <si>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</si>
  <si>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</si>
  <si>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</si>
  <si>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</si>
  <si>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</si>
  <si>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</si>
  <si>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</si>
  <si>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</si>
  <si>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</si>
  <si>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</si>
  <si>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</si>
  <si>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</si>
  <si>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</si>
  <si>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</si>
  <si>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</si>
  <si>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</si>
  <si>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</si>
  <si>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</si>
  <si>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</si>
  <si>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</si>
  <si>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</si>
  <si>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</si>
  <si>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</si>
  <si>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</si>
  <si>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</si>
  <si>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</si>
  <si>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</si>
  <si>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</si>
  <si>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</si>
  <si>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</si>
  <si>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</si>
  <si>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</si>
  <si>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</si>
  <si>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</si>
  <si>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</si>
  <si>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</si>
  <si>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</si>
  <si>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</si>
  <si>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</si>
  <si>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</si>
  <si>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</si>
  <si>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</si>
  <si>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</si>
  <si>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</si>
  <si>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</si>
  <si>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</si>
  <si>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</si>
  <si>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</si>
  <si>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</si>
  <si>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</si>
  <si>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</si>
  <si>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</si>
  <si>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</si>
  <si>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</si>
  <si>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</si>
  <si>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</si>
  <si>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</si>
  <si>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</si>
  <si>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</si>
  <si>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</si>
  <si>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</si>
  <si>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</si>
  <si>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</si>
  <si>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</si>
  <si>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</si>
  <si>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</si>
  <si>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</si>
  <si>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</si>
  <si>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</si>
  <si>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</si>
  <si>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</si>
  <si>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</si>
  <si>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</si>
  <si>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</si>
  <si>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</si>
  <si>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</si>
  <si>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</si>
  <si>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</si>
  <si>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</si>
  <si>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</si>
  <si>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</si>
  <si>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</si>
  <si>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</si>
  <si>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</si>
  <si>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</si>
  <si>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</si>
  <si>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</si>
  <si>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</si>
  <si>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</si>
  <si>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</si>
  <si>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</si>
  <si>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</si>
  <si>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</si>
  <si>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</si>
  <si>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</si>
  <si>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</si>
  <si>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</si>
  <si>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</si>
  <si>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</si>
  <si>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</si>
  <si>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</si>
  <si>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</si>
  <si>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</si>
  <si>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</si>
  <si>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</si>
  <si>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</si>
  <si>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</si>
  <si>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</si>
  <si>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</si>
  <si>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</si>
  <si>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</si>
  <si>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</si>
  <si>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</si>
  <si>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</si>
  <si>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</si>
  <si>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</si>
  <si>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</si>
  <si>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</si>
  <si>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</si>
  <si>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</si>
  <si>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</si>
  <si>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</si>
  <si>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</si>
  <si>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</si>
  <si>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</si>
  <si>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</si>
  <si>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</si>
  <si>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</si>
  <si>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</si>
  <si>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</si>
  <si>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</si>
  <si>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</si>
  <si>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</si>
  <si>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</si>
  <si>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</si>
  <si>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</si>
  <si>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</si>
  <si>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</si>
  <si>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</si>
  <si>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</si>
  <si>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</si>
  <si>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</si>
  <si>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</si>
  <si>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</si>
  <si>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</si>
  <si>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</si>
  <si>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</si>
  <si>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</si>
  <si>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</si>
  <si>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</si>
  <si>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</si>
  <si>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</si>
  <si>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</si>
  <si>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</si>
  <si>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</si>
  <si>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</si>
  <si>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</si>
  <si>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</si>
  <si>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</si>
  <si>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</si>
  <si>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</si>
  <si>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</si>
  <si>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</si>
  <si>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</si>
  <si>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</si>
  <si>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</si>
  <si>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</si>
  <si>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</si>
  <si>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</si>
  <si>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</si>
  <si>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</si>
  <si>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</si>
  <si>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</si>
  <si>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</si>
  <si>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</si>
  <si>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</si>
  <si>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</si>
  <si>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</si>
  <si>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</si>
  <si>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</si>
  <si>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</si>
  <si>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</si>
  <si>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</si>
  <si>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</si>
  <si>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</si>
  <si>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</si>
  <si>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</si>
  <si>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</si>
  <si>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</si>
  <si>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</si>
  <si>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</si>
  <si>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</si>
  <si>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</si>
  <si>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</si>
  <si>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</si>
  <si>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</si>
  <si>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</si>
  <si>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</si>
  <si>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</si>
  <si>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</si>
  <si>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</si>
  <si>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</si>
  <si>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</si>
  <si>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</si>
  <si>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</si>
  <si>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</si>
  <si>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</si>
  <si>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</si>
  <si>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</si>
  <si>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</si>
  <si>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</si>
  <si>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</si>
  <si>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</si>
  <si>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</si>
  <si>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</si>
  <si>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</si>
  <si>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</si>
  <si>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</si>
  <si>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</si>
  <si>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</si>
  <si>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</si>
  <si>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</si>
  <si>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</si>
  <si>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</si>
  <si>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</si>
  <si>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</si>
  <si>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</si>
  <si>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</si>
  <si>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</si>
  <si>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</si>
  <si>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</si>
  <si>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</si>
  <si>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</si>
  <si>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</si>
  <si>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</si>
  <si>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</si>
  <si>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</si>
  <si>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</si>
  <si>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</si>
  <si>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</si>
  <si>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</si>
  <si>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</si>
  <si>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</si>
  <si>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</si>
  <si>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</si>
  <si>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</si>
  <si>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</si>
  <si>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</si>
  <si>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</si>
  <si>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</si>
  <si>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</si>
  <si>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</si>
  <si>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</si>
  <si>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</si>
  <si>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</si>
  <si>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</si>
  <si>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</si>
  <si>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</si>
  <si>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</si>
  <si>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</si>
  <si>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</si>
  <si>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</si>
  <si>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</si>
  <si>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</si>
  <si>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</si>
  <si>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</si>
  <si>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</si>
  <si>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</si>
  <si>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</si>
  <si>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</si>
  <si>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</si>
  <si>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</si>
  <si>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</si>
  <si>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</si>
  <si>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</si>
  <si>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</si>
  <si>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</si>
  <si>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</si>
  <si>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</si>
  <si>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</si>
  <si>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</si>
  <si>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</si>
  <si>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</si>
  <si>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</si>
  <si>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</si>
  <si>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</si>
  <si>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</si>
  <si>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</si>
  <si>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</si>
  <si>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</si>
  <si>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</si>
  <si>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</si>
  <si>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</si>
  <si>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</si>
  <si>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</si>
  <si>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</si>
  <si>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</si>
  <si>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</si>
  <si>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</si>
  <si>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</si>
  <si>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</si>
  <si>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</si>
  <si>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</si>
  <si>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</si>
  <si>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</si>
  <si>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</si>
  <si>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</si>
  <si>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</si>
  <si>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</si>
  <si>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</si>
  <si>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</si>
  <si>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</si>
  <si>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</si>
  <si>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</si>
  <si>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</si>
  <si>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</si>
  <si>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</si>
  <si>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</si>
  <si>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</si>
  <si>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</si>
  <si>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</si>
  <si>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</si>
  <si>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</si>
  <si>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</si>
  <si>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</si>
  <si>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</si>
  <si>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</si>
  <si>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</si>
  <si>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</si>
  <si>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</si>
  <si>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</si>
  <si>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</si>
  <si>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</si>
  <si>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</si>
  <si>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</si>
  <si>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</si>
  <si>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</si>
  <si>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</si>
  <si>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</si>
  <si>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</si>
  <si>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</si>
  <si>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</si>
  <si>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</si>
  <si>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</si>
  <si>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</si>
  <si>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</si>
  <si>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</si>
  <si>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</si>
  <si>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</si>
  <si>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</si>
  <si>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</si>
  <si>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</si>
  <si>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</si>
  <si>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</si>
  <si>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</si>
  <si>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</si>
  <si>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</si>
  <si>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</si>
  <si>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</si>
  <si>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</si>
  <si>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</si>
  <si>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</si>
  <si>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</si>
  <si>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</si>
  <si>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</si>
  <si>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</si>
  <si>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</si>
  <si>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</si>
  <si>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</si>
  <si>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</si>
  <si>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</si>
  <si>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</si>
  <si>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</si>
  <si>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</si>
  <si>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</si>
  <si>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</si>
  <si>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</si>
  <si>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</si>
  <si>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</si>
  <si>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</si>
  <si>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</si>
  <si>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</si>
  <si>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</si>
  <si>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</si>
  <si>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</si>
  <si>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</si>
  <si>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</si>
  <si>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</si>
  <si>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</si>
  <si>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</si>
  <si>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</si>
  <si>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</si>
  <si>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</si>
  <si>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</si>
  <si>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</si>
  <si>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</si>
  <si>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</si>
  <si>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</si>
  <si>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</si>
  <si>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</si>
  <si>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</si>
  <si>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</si>
  <si>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</si>
  <si>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</si>
  <si>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</si>
  <si>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</si>
  <si>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</si>
  <si>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</si>
  <si>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</si>
  <si>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</si>
  <si>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</si>
  <si>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</si>
  <si>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</si>
  <si>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</si>
  <si>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</si>
  <si>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</si>
  <si>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</si>
  <si>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</si>
  <si>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</si>
  <si>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</si>
  <si>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</si>
  <si>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</si>
  <si>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</si>
  <si>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</si>
  <si>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</si>
  <si>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</si>
  <si>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</si>
  <si>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</si>
  <si>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</si>
  <si>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</si>
  <si>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</si>
  <si>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</si>
  <si>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</si>
  <si>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</si>
  <si>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</si>
  <si>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</si>
  <si>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</si>
  <si>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</si>
  <si>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</si>
  <si>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</si>
  <si>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</si>
  <si>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</si>
  <si>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</si>
  <si>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</si>
  <si>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</si>
  <si>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</si>
  <si>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</si>
  <si>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</si>
  <si>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</si>
  <si>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</si>
  <si>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</si>
  <si>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</si>
  <si>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</si>
  <si>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</si>
  <si>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</si>
  <si>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</si>
  <si>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</si>
  <si>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</si>
  <si>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</si>
  <si>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</si>
  <si>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</si>
  <si>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</si>
  <si>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</si>
  <si>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</si>
  <si>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</si>
  <si>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</si>
  <si>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</si>
  <si>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</si>
  <si>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</si>
  <si>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</si>
  <si>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</si>
  <si>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</si>
  <si>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</si>
  <si>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</si>
  <si>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</si>
  <si>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</si>
  <si>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</si>
  <si>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</si>
  <si>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</si>
  <si>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</si>
  <si>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</si>
  <si>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</si>
  <si>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</si>
  <si>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</si>
  <si>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</si>
  <si>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</si>
  <si>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</si>
  <si>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</si>
  <si>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</si>
  <si>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</si>
  <si>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</si>
  <si>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</si>
  <si>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</si>
  <si>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</si>
  <si>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</si>
  <si>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</si>
  <si>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</si>
  <si>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</si>
  <si>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</si>
  <si>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</si>
  <si>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</si>
  <si>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</si>
  <si>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</si>
  <si>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</si>
  <si>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</si>
  <si>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</si>
  <si>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</si>
  <si>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</si>
  <si>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</si>
  <si>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</si>
  <si>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</si>
  <si>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</si>
  <si>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</si>
  <si>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</si>
  <si>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</si>
  <si>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</si>
  <si>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</si>
  <si>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</si>
  <si>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</si>
  <si>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</si>
  <si>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</si>
  <si>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</si>
  <si>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</si>
  <si>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</si>
  <si>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</si>
  <si>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</si>
  <si>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</si>
  <si>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</si>
  <si>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</si>
  <si>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</si>
  <si>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</si>
  <si>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</si>
  <si>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</si>
  <si>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</si>
  <si>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</si>
  <si>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</si>
  <si>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</si>
  <si>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</si>
  <si>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</si>
  <si>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</si>
  <si>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</si>
  <si>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</si>
  <si>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</si>
  <si>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</si>
  <si>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</si>
  <si>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</si>
  <si>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</si>
  <si>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</si>
  <si>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</si>
  <si>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</si>
  <si>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</si>
  <si>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</si>
  <si>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</si>
  <si>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</si>
  <si>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</si>
  <si>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</si>
  <si>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</si>
  <si>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</si>
  <si>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</si>
  <si>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</si>
  <si>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</si>
  <si>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</si>
  <si>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</si>
  <si>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</si>
  <si>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</si>
  <si>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</si>
  <si>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</si>
  <si>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</si>
  <si>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</si>
  <si>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</si>
  <si>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</si>
  <si>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</si>
  <si>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</si>
  <si>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</si>
  <si>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</si>
  <si>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</si>
  <si>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</si>
  <si>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</si>
  <si>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</si>
  <si>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</si>
  <si>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</si>
  <si>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</si>
  <si>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</si>
  <si>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</si>
  <si>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</si>
  <si>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</si>
  <si>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</si>
  <si>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</si>
  <si>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</si>
  <si>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</si>
  <si>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</si>
  <si>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</si>
  <si>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</si>
  <si>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</si>
  <si>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</si>
  <si>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</si>
  <si>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</si>
  <si>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</si>
  <si>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</si>
  <si>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</si>
  <si>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</si>
  <si>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</si>
  <si>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</si>
  <si>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</si>
  <si>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</si>
  <si>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</si>
  <si>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</si>
  <si>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</si>
  <si>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</si>
  <si>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</si>
  <si>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</si>
  <si>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</si>
  <si>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</si>
  <si>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</si>
  <si>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</si>
  <si>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</si>
  <si>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</si>
  <si>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</si>
  <si>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</si>
  <si>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</si>
  <si>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</si>
  <si>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</si>
  <si>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</si>
  <si>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</si>
  <si>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</si>
  <si>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</si>
  <si>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</si>
  <si>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</si>
  <si>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</si>
  <si>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</si>
  <si>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</si>
  <si>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</si>
  <si>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</si>
  <si>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</si>
  <si>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</si>
  <si>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</si>
  <si>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</si>
  <si>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</si>
  <si>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</si>
  <si>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</si>
  <si>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</si>
  <si>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</si>
  <si>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</si>
  <si>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</si>
  <si>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</si>
  <si>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</si>
  <si>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</si>
  <si>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</si>
  <si>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</si>
  <si>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</si>
  <si>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</si>
  <si>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</si>
  <si>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</si>
  <si>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</si>
  <si>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</si>
  <si>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</si>
  <si>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</si>
  <si>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</si>
  <si>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</si>
  <si>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</si>
  <si>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</si>
  <si>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</si>
  <si>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</si>
  <si>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</si>
  <si>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</si>
  <si>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</si>
  <si>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</si>
  <si>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</si>
  <si>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</si>
  <si>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</si>
  <si>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</si>
  <si>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</si>
  <si>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</si>
  <si>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</si>
  <si>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</si>
  <si>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</si>
  <si>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</si>
  <si>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</si>
  <si>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</si>
  <si>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</si>
  <si>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</si>
  <si>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</si>
  <si>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</si>
  <si>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</si>
  <si>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</si>
  <si>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</si>
  <si>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</si>
  <si>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</si>
  <si>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</si>
  <si>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</si>
  <si>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</si>
  <si>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</si>
  <si>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</si>
  <si>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</si>
  <si>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</si>
  <si>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</si>
  <si>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</si>
  <si>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</si>
  <si>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</si>
  <si>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</si>
  <si>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</si>
  <si>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</si>
  <si>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</si>
  <si>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</si>
  <si>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</si>
  <si>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</si>
  <si>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</si>
  <si>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</si>
  <si>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</si>
  <si>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</si>
  <si>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</si>
  <si>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</si>
  <si>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</si>
  <si>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</si>
  <si>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</si>
  <si>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</si>
  <si>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</si>
  <si>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</si>
  <si>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</si>
  <si>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</si>
  <si>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</si>
  <si>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</si>
  <si>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</si>
  <si>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</si>
  <si>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</si>
  <si>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</si>
  <si>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</si>
  <si>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</si>
  <si>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</si>
  <si>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</si>
  <si>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</si>
  <si>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</si>
  <si>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</si>
  <si>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</si>
  <si>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</si>
  <si>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</si>
  <si>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</si>
  <si>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</si>
  <si>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</si>
  <si>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</si>
  <si>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</si>
  <si>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</si>
  <si>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</si>
  <si>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</si>
  <si>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</si>
  <si>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</si>
  <si>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</si>
  <si>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</si>
  <si>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</si>
  <si>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</si>
  <si>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</si>
  <si>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</si>
  <si>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</si>
  <si>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</si>
  <si>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</si>
  <si>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</si>
  <si>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</si>
  <si>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</si>
  <si>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</si>
  <si>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</si>
  <si>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</si>
  <si>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</si>
  <si>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</si>
  <si>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</si>
  <si>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</si>
  <si>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</si>
  <si>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</si>
  <si>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</si>
  <si>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</si>
  <si>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</si>
  <si>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</si>
  <si>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</si>
  <si>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</si>
  <si>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</si>
  <si>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</si>
  <si>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</si>
  <si>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</si>
  <si>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</si>
  <si>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</si>
  <si>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</si>
  <si>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</si>
  <si>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</si>
  <si>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</si>
  <si>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</si>
  <si>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</si>
  <si>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</si>
  <si>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</si>
  <si>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</si>
  <si>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</si>
  <si>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</si>
  <si>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</si>
  <si>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</si>
  <si>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</si>
  <si>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</si>
  <si>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</si>
  <si>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</si>
  <si>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</si>
  <si>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</si>
  <si>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</si>
  <si>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</si>
  <si>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</si>
  <si>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</si>
  <si>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</si>
  <si>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</si>
  <si>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</si>
  <si>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</si>
  <si>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</si>
  <si>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</si>
  <si>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</si>
  <si>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</si>
  <si>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</si>
  <si>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</si>
  <si>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</si>
  <si>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</si>
  <si>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</si>
  <si>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</si>
  <si>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</si>
  <si>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</si>
  <si>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</si>
  <si>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</si>
  <si>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</si>
  <si>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</si>
  <si>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</si>
  <si>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</si>
  <si>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</si>
  <si>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</si>
  <si>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</si>
  <si>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</si>
  <si>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</si>
  <si>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</si>
  <si>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</si>
  <si>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</si>
  <si>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</si>
  <si>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</si>
  <si>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</si>
  <si>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</si>
  <si>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</si>
  <si>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</si>
  <si>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</si>
  <si>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</si>
  <si>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</si>
  <si>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</si>
  <si>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</si>
  <si>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</si>
  <si>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</si>
  <si>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</si>
  <si>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</si>
  <si>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</si>
  <si>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</si>
  <si>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</si>
  <si>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</si>
  <si>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</si>
  <si>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</si>
  <si>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</si>
  <si>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</si>
  <si>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</si>
  <si>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</si>
  <si>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</si>
  <si>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</si>
  <si>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</si>
  <si>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</si>
  <si>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</si>
  <si>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</si>
  <si>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</si>
  <si>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</si>
  <si>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</si>
  <si>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</si>
  <si>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</si>
  <si>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</si>
  <si>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</si>
  <si>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</si>
  <si>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</si>
  <si>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</si>
  <si>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</si>
  <si>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</si>
  <si>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</si>
  <si>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</si>
  <si>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</si>
  <si>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</si>
  <si>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</si>
  <si>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</si>
  <si>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</si>
  <si>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</si>
  <si>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</si>
  <si>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</si>
  <si>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</si>
  <si>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</si>
  <si>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</si>
  <si>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</si>
  <si>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</si>
  <si>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</si>
  <si>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</si>
  <si>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</si>
  <si>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</si>
  <si>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</si>
  <si>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</si>
  <si>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</si>
  <si>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</si>
  <si>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</si>
  <si>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</si>
  <si>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</si>
  <si>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</si>
  <si>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</si>
  <si>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</si>
  <si>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</si>
  <si>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</si>
  <si>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</si>
  <si>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</si>
  <si>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</si>
  <si>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</si>
  <si>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</si>
  <si>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</si>
  <si>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</si>
  <si>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</si>
  <si>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</si>
  <si>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</si>
  <si>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</si>
  <si>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</si>
  <si>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</si>
  <si>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</si>
  <si>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</si>
  <si>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</si>
  <si>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</si>
  <si>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</si>
  <si>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</si>
  <si>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</si>
  <si>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</si>
  <si>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</si>
  <si>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</si>
  <si>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</si>
  <si>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</si>
  <si>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</si>
  <si>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</si>
  <si>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</si>
  <si>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</si>
  <si>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</si>
  <si>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</si>
  <si>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</si>
  <si>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</si>
  <si>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</si>
  <si>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</si>
  <si>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</si>
  <si>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</si>
  <si>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</si>
  <si>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</si>
  <si>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</si>
  <si>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</si>
  <si>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</si>
  <si>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</si>
  <si>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</si>
  <si>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</si>
  <si>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</si>
  <si>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</si>
  <si>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</si>
  <si>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</si>
  <si>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</si>
  <si>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</si>
  <si>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</si>
  <si>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</si>
  <si>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</si>
  <si>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</si>
  <si>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</si>
  <si>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</si>
  <si>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</si>
  <si>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</si>
  <si>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</si>
  <si>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</si>
  <si>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</si>
  <si>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</si>
  <si>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</si>
  <si>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</si>
  <si>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</si>
  <si>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</si>
  <si>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</si>
  <si>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</si>
  <si>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</si>
  <si>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</si>
  <si>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</si>
  <si>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</si>
  <si>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</si>
  <si>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</si>
  <si>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</si>
  <si>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</si>
  <si>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</si>
  <si>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</si>
  <si>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</si>
  <si>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</si>
  <si>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</si>
  <si>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</si>
  <si>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</si>
  <si>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</si>
  <si>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</si>
  <si>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</si>
  <si>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</si>
  <si>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</si>
  <si>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</si>
  <si>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</si>
  <si>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</si>
  <si>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</si>
  <si>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</si>
  <si>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</si>
  <si>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</si>
  <si>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</si>
  <si>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</si>
  <si>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</si>
  <si>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</si>
  <si>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</si>
  <si>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</si>
  <si>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</si>
  <si>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</si>
  <si>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</si>
  <si>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</si>
  <si>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</si>
  <si>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</si>
  <si>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</si>
  <si>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</si>
  <si>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</si>
  <si>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</si>
  <si>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</si>
  <si>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</si>
  <si>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</si>
  <si>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</si>
  <si>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</si>
  <si>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</si>
  <si>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</si>
  <si>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</si>
  <si>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</si>
  <si>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</si>
  <si>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</si>
  <si>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</si>
  <si>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</si>
  <si>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</si>
  <si>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</si>
  <si>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</si>
  <si>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</si>
  <si>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</si>
  <si>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</si>
  <si>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</si>
  <si>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</si>
  <si>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</si>
  <si>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</si>
  <si>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</si>
  <si>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</si>
  <si>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</si>
  <si>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</si>
  <si>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</si>
  <si>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</si>
  <si>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</si>
  <si>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</si>
  <si>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</si>
  <si>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</si>
  <si>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</si>
  <si>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</si>
  <si>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</si>
  <si>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</si>
  <si>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</si>
  <si>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</si>
  <si>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</si>
  <si>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</si>
  <si>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</si>
  <si>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</si>
  <si>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</si>
  <si>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</si>
  <si>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</si>
  <si>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</si>
  <si>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</si>
  <si>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</si>
  <si>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</si>
  <si>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</si>
  <si>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</si>
  <si>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</si>
  <si>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</si>
  <si>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</si>
  <si>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</si>
  <si>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</si>
  <si>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</si>
  <si>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</si>
  <si>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</si>
  <si>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</si>
  <si>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</si>
  <si>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</si>
  <si>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</si>
  <si>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</si>
  <si>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</si>
  <si>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</si>
  <si>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</si>
  <si>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</si>
  <si>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</si>
  <si>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</si>
  <si>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</si>
  <si>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</si>
  <si>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</si>
  <si>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</si>
  <si>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</si>
  <si>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</si>
  <si>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</si>
  <si>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</si>
  <si>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</si>
  <si>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</si>
  <si>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</si>
  <si>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</si>
  <si>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</si>
  <si>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</si>
  <si>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</si>
  <si>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</si>
  <si>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</si>
  <si>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</si>
  <si>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</si>
  <si>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</si>
  <si>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</si>
  <si>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</si>
  <si>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</si>
  <si>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</si>
  <si>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</si>
  <si>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</si>
  <si>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</si>
  <si>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</si>
  <si>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</si>
  <si>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</si>
  <si>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</si>
  <si>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</si>
  <si>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</si>
  <si>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</si>
  <si>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</si>
  <si>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</si>
  <si>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</si>
  <si>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</si>
  <si>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</si>
  <si>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</si>
  <si>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</si>
  <si>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</si>
  <si>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</si>
  <si>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</si>
  <si>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</si>
  <si>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</si>
  <si>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</si>
  <si>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</si>
  <si>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</si>
  <si>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</si>
  <si>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</si>
  <si>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</si>
  <si>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</si>
  <si>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</si>
  <si>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</si>
  <si>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</si>
  <si>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</si>
  <si>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</si>
  <si>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</si>
  <si>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</si>
  <si>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</si>
  <si>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</si>
  <si>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</si>
  <si>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</si>
  <si>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</si>
  <si>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</si>
  <si>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</si>
  <si>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</si>
  <si>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</si>
  <si>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</si>
  <si>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</si>
  <si>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</si>
  <si>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</si>
  <si>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</si>
  <si>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</si>
  <si>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</si>
  <si>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</si>
  <si>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</si>
  <si>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</si>
  <si>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</si>
  <si>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</si>
  <si>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</si>
  <si>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</si>
  <si>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</si>
  <si>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</si>
  <si>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</si>
  <si>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</si>
  <si>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</si>
  <si>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</si>
  <si>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</si>
  <si>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</si>
  <si>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</si>
  <si>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</si>
  <si>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</si>
  <si>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</si>
  <si>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</si>
  <si>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</si>
  <si>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</si>
  <si>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</si>
  <si>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</si>
  <si>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</si>
  <si>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</si>
  <si>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</si>
  <si>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</si>
  <si>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</si>
  <si>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</si>
  <si>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</si>
  <si>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</si>
  <si>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</si>
  <si>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</si>
  <si>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</si>
  <si>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</si>
  <si>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</si>
  <si>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</si>
  <si>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</si>
  <si>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</si>
  <si>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</si>
  <si>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</si>
  <si>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</si>
  <si>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</si>
  <si>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</si>
  <si>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</si>
  <si>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</si>
  <si>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</si>
  <si>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</si>
  <si>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</si>
  <si>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</si>
  <si>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</si>
  <si>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</si>
  <si>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</si>
  <si>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</si>
  <si>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</si>
  <si>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</si>
  <si>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</si>
  <si>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</si>
  <si>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</si>
  <si>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</si>
  <si>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</si>
  <si>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</si>
  <si>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</si>
  <si>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</si>
  <si>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</si>
  <si>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</si>
  <si>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</si>
  <si>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</si>
  <si>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</si>
  <si>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</si>
  <si>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</si>
  <si>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</si>
  <si>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</si>
  <si>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</si>
  <si>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</si>
  <si>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</si>
  <si>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</si>
  <si>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</si>
  <si>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</si>
  <si>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</si>
  <si>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</si>
  <si>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</si>
  <si>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</si>
  <si>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</si>
  <si>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</si>
  <si>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</si>
  <si>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</si>
  <si>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</si>
  <si>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</si>
  <si>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</si>
  <si>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</si>
  <si>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</si>
  <si>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</si>
  <si>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</si>
  <si>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</si>
  <si>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</si>
  <si>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</si>
  <si>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</si>
  <si>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</si>
  <si>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</si>
  <si>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</si>
  <si>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</si>
  <si>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</si>
  <si>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</si>
  <si>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</si>
  <si>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</si>
  <si>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</si>
  <si>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</si>
  <si>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</si>
  <si>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</si>
  <si>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</si>
  <si>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</si>
  <si>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</si>
  <si>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</si>
  <si>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</si>
  <si>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</si>
  <si>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</si>
  <si>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</si>
  <si>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</si>
  <si>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</si>
  <si>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</si>
  <si>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</si>
  <si>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</si>
  <si>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</si>
  <si>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</si>
  <si>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</si>
  <si>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</si>
  <si>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</si>
  <si>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</si>
  <si>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</si>
  <si>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</si>
  <si>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</si>
  <si>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</si>
  <si>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</si>
  <si>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</si>
  <si>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</si>
  <si>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</si>
  <si>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</si>
  <si>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</si>
  <si>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</si>
  <si>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</si>
  <si>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</si>
  <si>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</si>
  <si>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</si>
  <si>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</si>
  <si>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</si>
  <si>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</si>
  <si>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</si>
  <si>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</si>
  <si>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</si>
  <si>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</si>
  <si>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</si>
  <si>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</si>
  <si>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</si>
  <si>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</si>
  <si>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</si>
  <si>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</si>
  <si>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</si>
  <si>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</si>
  <si>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</si>
  <si>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</si>
  <si>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</si>
  <si>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</si>
  <si>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</si>
  <si>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</si>
  <si>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</si>
  <si>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</si>
  <si>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</si>
  <si>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</si>
  <si>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</si>
  <si>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</si>
  <si>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</si>
  <si>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</si>
  <si>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</si>
  <si>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</si>
  <si>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</si>
  <si>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</si>
  <si>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</si>
  <si>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</si>
  <si>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</si>
  <si>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</si>
  <si>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</si>
  <si>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</si>
  <si>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</si>
  <si>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</si>
  <si>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</si>
  <si>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</si>
  <si>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</si>
  <si>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</si>
  <si>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</si>
  <si>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</si>
  <si>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</si>
  <si>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</si>
  <si>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</si>
  <si>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</si>
  <si>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</si>
  <si>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</si>
  <si>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</si>
  <si>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</si>
  <si>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</si>
  <si>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</si>
  <si>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</si>
  <si>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</si>
  <si>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</si>
  <si>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</si>
  <si>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</si>
  <si>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</si>
  <si>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</si>
  <si>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</si>
  <si>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</si>
  <si>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</si>
  <si>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</si>
  <si>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</si>
  <si>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</si>
  <si>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</si>
  <si>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</si>
  <si>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</si>
  <si>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</si>
  <si>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</si>
  <si>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</si>
  <si>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</si>
  <si>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</si>
  <si>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</si>
  <si>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</si>
  <si>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</si>
  <si>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</si>
  <si>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</si>
  <si>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</si>
  <si>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</si>
  <si>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</si>
  <si>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</si>
  <si>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</si>
  <si>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</si>
  <si>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</si>
  <si>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</si>
  <si>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</si>
  <si>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</si>
  <si>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</si>
  <si>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</si>
  <si>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</si>
  <si>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</si>
  <si>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</si>
  <si>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</si>
  <si>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</si>
  <si>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</si>
  <si>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</si>
  <si>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</si>
  <si>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</si>
  <si>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</si>
  <si>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</si>
  <si>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</si>
  <si>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</si>
  <si>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</si>
  <si>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</si>
  <si>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</si>
  <si>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</si>
  <si>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</si>
  <si>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</si>
  <si>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</si>
  <si>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</si>
  <si>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</si>
  <si>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</si>
  <si>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</si>
  <si>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</si>
  <si>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</si>
  <si>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</si>
  <si>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</si>
  <si>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</si>
  <si>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</si>
  <si>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</si>
  <si>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</si>
  <si>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</si>
  <si>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</si>
  <si>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</si>
  <si>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</si>
  <si>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</si>
  <si>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</si>
  <si>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</si>
  <si>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</si>
  <si>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</si>
  <si>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</si>
  <si>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</si>
  <si>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</si>
  <si>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</si>
  <si>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</si>
  <si>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</si>
  <si>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</si>
  <si>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</si>
  <si>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</si>
  <si>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</si>
  <si>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</si>
  <si>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</si>
  <si>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</si>
  <si>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</si>
  <si>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</si>
  <si>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</si>
  <si>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</si>
  <si>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</si>
  <si>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</si>
  <si>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</si>
  <si>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</si>
  <si>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</si>
  <si>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</si>
  <si>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</si>
  <si>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</si>
  <si>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</si>
  <si>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</si>
  <si>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</si>
  <si>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</si>
  <si>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</si>
  <si>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</si>
  <si>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</si>
  <si>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</si>
  <si>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</si>
  <si>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</si>
  <si>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</si>
  <si>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</si>
  <si>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</si>
  <si>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</si>
  <si>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</si>
  <si>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</si>
  <si>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</si>
  <si>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</si>
  <si>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</si>
  <si>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</si>
  <si>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</si>
  <si>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</si>
  <si>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</si>
  <si>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</si>
  <si>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</si>
  <si>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</si>
  <si>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</si>
  <si>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</si>
  <si>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</si>
  <si>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</si>
  <si>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</si>
  <si>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</si>
  <si>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</si>
  <si>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</si>
  <si>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</si>
  <si>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</si>
  <si>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</si>
  <si>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</si>
  <si>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</si>
  <si>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</si>
  <si>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</si>
  <si>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</si>
  <si>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</si>
  <si>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</si>
  <si>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</si>
  <si>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</si>
  <si>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</si>
  <si>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</si>
  <si>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</si>
  <si>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</si>
  <si>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</si>
  <si>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</si>
  <si>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</si>
  <si>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</si>
  <si>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</si>
  <si>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</si>
  <si>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</si>
  <si>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</si>
  <si>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</si>
  <si>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</si>
  <si>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</si>
  <si>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</si>
  <si>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</si>
  <si>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</si>
  <si>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</si>
  <si>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</si>
  <si>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</si>
  <si>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</si>
  <si>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</si>
  <si>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</si>
  <si>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</si>
  <si>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</si>
  <si>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</si>
  <si>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</si>
  <si>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</si>
  <si>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</si>
  <si>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</si>
  <si>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</si>
  <si>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</si>
  <si>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</si>
  <si>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</si>
  <si>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</si>
  <si>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</si>
  <si>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</si>
  <si>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</si>
  <si>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</si>
  <si>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</si>
  <si>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</si>
  <si>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</si>
  <si>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</si>
  <si>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</si>
  <si>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</si>
  <si>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</si>
  <si>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</si>
  <si>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</si>
  <si>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</si>
  <si>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</si>
  <si>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</si>
  <si>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</si>
  <si>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</si>
  <si>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</si>
  <si>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</si>
  <si>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</si>
  <si>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</si>
  <si>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</si>
  <si>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</si>
  <si>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</si>
  <si>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</si>
  <si>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</si>
  <si>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</si>
  <si>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</si>
  <si>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</si>
  <si>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</si>
  <si>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</si>
  <si>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</si>
  <si>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</si>
  <si>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</si>
  <si>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</si>
  <si>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</si>
  <si>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</si>
  <si>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</si>
  <si>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</si>
  <si>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</si>
  <si>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</si>
  <si>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</si>
  <si>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</si>
  <si>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</si>
  <si>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</si>
  <si>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</si>
  <si>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</si>
  <si>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</si>
  <si>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</si>
  <si>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</si>
  <si>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</si>
  <si>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</si>
  <si>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</si>
  <si>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</si>
  <si>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</si>
  <si>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</si>
  <si>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</si>
  <si>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</si>
  <si>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</si>
  <si>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</si>
  <si>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</si>
  <si>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</si>
  <si>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</si>
  <si>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</si>
  <si>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</si>
  <si>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</si>
  <si>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</si>
  <si>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</si>
  <si>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</si>
  <si>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</si>
  <si>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</si>
  <si>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</si>
  <si>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</si>
  <si>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</si>
  <si>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</si>
  <si>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</si>
  <si>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</si>
  <si>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</si>
  <si>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</si>
  <si>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</si>
  <si>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</si>
  <si>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</si>
  <si>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</si>
  <si>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</si>
  <si>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</si>
  <si>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</si>
  <si>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</si>
  <si>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</si>
  <si>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</si>
  <si>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</si>
  <si>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</si>
  <si>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</si>
  <si>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</si>
  <si>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</si>
  <si>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</si>
  <si>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</si>
  <si>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</si>
  <si>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</si>
  <si>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</si>
  <si>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</si>
  <si>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</si>
  <si>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</si>
  <si>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</si>
  <si>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</si>
  <si>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</si>
  <si>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</si>
  <si>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</si>
  <si>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</si>
  <si>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</si>
  <si>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</si>
  <si>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</si>
  <si>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</si>
  <si>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</si>
  <si>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</si>
  <si>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</si>
  <si>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</si>
  <si>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</si>
  <si>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</si>
  <si>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</si>
  <si>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</si>
  <si>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</si>
  <si>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</si>
  <si>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</si>
  <si>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</si>
  <si>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</si>
  <si>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</si>
  <si>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</si>
  <si>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</si>
  <si>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</si>
  <si>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</si>
  <si>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</si>
  <si>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</si>
  <si>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</si>
  <si>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</si>
  <si>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</si>
  <si>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</si>
  <si>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</si>
  <si>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</si>
  <si>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</si>
  <si>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</si>
  <si>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</si>
  <si>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</si>
  <si>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</si>
  <si>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</si>
  <si>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</si>
  <si>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</si>
  <si>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</si>
  <si>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</si>
  <si>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</si>
  <si>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</si>
  <si>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</si>
  <si>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</si>
  <si>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</si>
  <si>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</si>
  <si>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</si>
  <si>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</si>
  <si>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</si>
  <si>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</si>
  <si>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</si>
  <si>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</si>
  <si>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</si>
  <si>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</si>
  <si>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</si>
  <si>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</si>
  <si>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</si>
  <si>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</si>
  <si>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</si>
  <si>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</si>
  <si>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</si>
  <si>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</si>
  <si>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</si>
  <si>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</si>
  <si>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</si>
  <si>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</si>
  <si>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</si>
  <si>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</si>
  <si>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</si>
  <si>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</si>
  <si>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</si>
  <si>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</si>
  <si>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</si>
  <si>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</si>
  <si>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</si>
  <si>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</si>
  <si>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</si>
  <si>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</si>
  <si>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</si>
  <si>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</si>
  <si>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</si>
  <si>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</si>
  <si>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</si>
  <si>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</si>
  <si>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</si>
  <si>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</si>
  <si>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</si>
  <si>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</si>
  <si>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</si>
  <si>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</si>
  <si>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</si>
  <si>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</si>
  <si>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</si>
  <si>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</si>
  <si>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</si>
  <si>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</si>
  <si>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</si>
  <si>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</si>
  <si>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</si>
  <si>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</si>
  <si>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</si>
  <si>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</si>
  <si>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</si>
  <si>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</si>
  <si>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</si>
  <si>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</si>
  <si>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</si>
  <si>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</si>
  <si>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</si>
  <si>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</si>
  <si>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</si>
  <si>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</si>
  <si>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</si>
  <si>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</si>
  <si>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</si>
  <si>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</si>
  <si>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</si>
  <si>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</si>
  <si>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</si>
  <si>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</si>
  <si>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</si>
  <si>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</si>
  <si>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</si>
  <si>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</si>
  <si>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</si>
  <si>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</si>
  <si>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</si>
  <si>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</si>
  <si>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</si>
  <si>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</si>
  <si>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</si>
  <si>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</si>
  <si>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</si>
  <si>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</si>
  <si>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</si>
  <si>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</si>
  <si>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</si>
  <si>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</si>
  <si>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</si>
  <si>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</si>
  <si>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</si>
  <si>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</si>
  <si>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</si>
  <si>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</si>
  <si>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</si>
  <si>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</si>
  <si>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</si>
  <si>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</si>
  <si>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</si>
  <si>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</si>
  <si>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</si>
  <si>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</si>
  <si>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</si>
  <si>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</si>
  <si>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</si>
  <si>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</si>
  <si>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</si>
  <si>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</si>
  <si>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</si>
  <si>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</si>
  <si>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</si>
  <si>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</si>
  <si>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</si>
  <si>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</si>
  <si>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</si>
  <si>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</si>
  <si>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</si>
  <si>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</si>
  <si>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</si>
  <si>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</si>
  <si>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</si>
  <si>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</si>
  <si>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</si>
  <si>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</si>
  <si>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</si>
  <si>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</si>
  <si>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</si>
  <si>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</si>
  <si>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</si>
  <si>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</si>
  <si>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</si>
  <si>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</si>
  <si>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</si>
  <si>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</si>
  <si>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</si>
  <si>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</si>
  <si>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</si>
  <si>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</si>
  <si>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</si>
  <si>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</si>
  <si>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</si>
  <si>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</si>
  <si>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</si>
  <si>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</si>
  <si>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</si>
  <si>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</si>
  <si>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</si>
  <si>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</si>
  <si>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</si>
  <si>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</si>
  <si>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</si>
  <si>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</si>
  <si>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</si>
  <si>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</si>
  <si>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</si>
  <si>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</si>
  <si>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</si>
  <si>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</si>
  <si>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</si>
  <si>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</si>
  <si>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</si>
  <si>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</si>
  <si>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</si>
  <si>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</si>
  <si>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</si>
  <si>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</si>
  <si>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</si>
  <si>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</si>
  <si>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</si>
  <si>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</si>
  <si>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</si>
  <si>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</si>
  <si>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</si>
  <si>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</si>
  <si>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</si>
  <si>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</si>
  <si>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</si>
  <si>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</si>
  <si>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</si>
  <si>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</si>
  <si>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</si>
  <si>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</si>
  <si>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</si>
  <si>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</si>
  <si>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</si>
  <si>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</si>
  <si>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</si>
  <si>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</si>
  <si>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</si>
  <si>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</si>
  <si>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</si>
  <si>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</si>
  <si>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</si>
  <si>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</si>
  <si>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</si>
  <si>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</si>
  <si>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</si>
  <si>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</si>
  <si>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</si>
  <si>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</si>
  <si>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</si>
  <si>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</si>
  <si>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</si>
  <si>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</si>
  <si>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</si>
  <si>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</si>
  <si>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</si>
  <si>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</si>
  <si>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</si>
  <si>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</si>
  <si>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</si>
  <si>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</si>
  <si>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</si>
  <si>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</si>
  <si>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</si>
  <si>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</si>
  <si>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</si>
  <si>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</si>
  <si>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</si>
  <si>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</si>
  <si>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</si>
  <si>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</si>
  <si>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</si>
  <si>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</si>
  <si>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</si>
  <si>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</si>
  <si>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</si>
  <si>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</si>
  <si>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</si>
  <si>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</si>
  <si>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</si>
  <si>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</si>
  <si>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</si>
  <si>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</si>
  <si>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</si>
  <si>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</si>
  <si>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</si>
  <si>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</si>
  <si>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</si>
  <si>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</si>
  <si>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</si>
  <si>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</si>
  <si>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</si>
  <si>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</si>
  <si>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</si>
  <si>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</si>
  <si>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</si>
  <si>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</si>
  <si>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</si>
  <si>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</si>
  <si>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</si>
  <si>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</si>
  <si>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</si>
  <si>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</si>
  <si>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</si>
  <si>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</si>
  <si>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</si>
  <si>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</si>
  <si>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</si>
  <si>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</si>
  <si>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</si>
  <si>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</si>
  <si>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</si>
  <si>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</si>
  <si>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</si>
  <si>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</si>
  <si>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</si>
  <si>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</si>
  <si>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</si>
  <si>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</si>
  <si>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</si>
  <si>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</si>
  <si>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</si>
  <si>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</si>
  <si>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</si>
  <si>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</si>
  <si>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</si>
  <si>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</si>
  <si>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</si>
  <si>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</si>
  <si>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</si>
  <si>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</si>
  <si>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</si>
  <si>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</si>
  <si>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</si>
  <si>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</si>
  <si>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</si>
  <si>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</si>
  <si>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</si>
  <si>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</si>
  <si>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</si>
  <si>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</si>
  <si>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</si>
  <si>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</si>
  <si>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</si>
  <si>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</si>
  <si>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</si>
  <si>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</si>
  <si>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</si>
  <si>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</si>
  <si>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</si>
  <si>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</si>
  <si>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</si>
  <si>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</si>
  <si>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</si>
  <si>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</si>
  <si>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</si>
  <si>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</si>
  <si>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</si>
  <si>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</si>
  <si>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</si>
  <si>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</si>
  <si>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</si>
  <si>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</si>
  <si>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</si>
  <si>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</si>
  <si>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</si>
  <si>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</si>
  <si>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</si>
  <si>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</si>
  <si>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</si>
  <si>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</si>
  <si>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</si>
  <si>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</si>
  <si>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</si>
  <si>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</si>
  <si>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</si>
  <si>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</si>
  <si>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</si>
  <si>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</si>
  <si>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</si>
  <si>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</si>
  <si>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</si>
  <si>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</si>
  <si>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</si>
  <si>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</si>
  <si>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</si>
  <si>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</si>
  <si>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</si>
  <si>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</si>
  <si>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</si>
  <si>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</si>
  <si>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</si>
  <si>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</si>
  <si>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</si>
  <si>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</si>
  <si>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</si>
  <si>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</si>
  <si>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</si>
  <si>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</si>
  <si>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</si>
  <si>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</si>
  <si>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</si>
  <si>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</si>
  <si>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</si>
  <si>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</si>
  <si>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</si>
  <si>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</si>
  <si>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</si>
  <si>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</si>
  <si>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</si>
  <si>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</si>
  <si>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</si>
  <si>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</si>
  <si>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</si>
  <si>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</si>
  <si>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</si>
  <si>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</si>
  <si>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</si>
  <si>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</si>
  <si>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</si>
  <si>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</si>
  <si>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</si>
  <si>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</si>
  <si>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</si>
  <si>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</si>
  <si>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</si>
  <si>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</si>
  <si>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</si>
  <si>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</si>
  <si>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</si>
  <si>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</si>
  <si>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</si>
  <si>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</si>
  <si>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</si>
  <si>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</si>
  <si>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</si>
  <si>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</si>
  <si>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</si>
  <si>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</si>
  <si>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</si>
  <si>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</si>
  <si>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</si>
  <si>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</si>
  <si>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</si>
  <si>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</si>
  <si>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</si>
  <si>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</si>
  <si>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</si>
  <si>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</si>
  <si>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</si>
  <si>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</si>
  <si>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</si>
  <si>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</si>
  <si>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</si>
  <si>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</si>
  <si>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</si>
  <si>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</si>
  <si>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</si>
  <si>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</si>
  <si>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</si>
  <si>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</si>
  <si>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</si>
  <si>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</si>
  <si>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</si>
  <si>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</si>
  <si>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</si>
  <si>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</si>
  <si>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</si>
  <si>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</si>
  <si>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</si>
  <si>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</si>
  <si>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</si>
  <si>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</si>
  <si>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</si>
  <si>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</si>
  <si>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</si>
  <si>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</si>
  <si>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</si>
  <si>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</si>
  <si>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</si>
  <si>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</si>
  <si>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</si>
  <si>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</si>
  <si>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</si>
  <si>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</si>
  <si>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</si>
  <si>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</si>
  <si>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</si>
  <si>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</si>
  <si>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</si>
  <si>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</si>
  <si>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</si>
  <si>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</si>
  <si>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</si>
  <si>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</si>
  <si>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</si>
  <si>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</si>
  <si>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</si>
  <si>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</si>
  <si>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</si>
  <si>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</si>
  <si>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</si>
  <si>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</si>
  <si>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</si>
  <si>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</si>
  <si>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</si>
  <si>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</si>
  <si>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</si>
  <si>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</si>
  <si>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</si>
  <si>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</si>
  <si>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</si>
  <si>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</si>
  <si>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</si>
  <si>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</si>
  <si>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</si>
  <si>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</si>
  <si>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</si>
  <si>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</si>
  <si>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</si>
  <si>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</si>
  <si>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</si>
  <si>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</si>
  <si>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</si>
  <si>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</si>
  <si>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</si>
  <si>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</si>
  <si>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</si>
  <si>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</si>
  <si>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</si>
  <si>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</si>
  <si>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</si>
  <si>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</si>
  <si>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</si>
  <si>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</si>
  <si>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</si>
  <si>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</si>
  <si>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</si>
  <si>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</si>
  <si>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</si>
  <si>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</si>
  <si>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</si>
  <si>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</si>
  <si>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</si>
  <si>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</si>
  <si>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</si>
  <si>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</si>
  <si>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</si>
  <si>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</si>
  <si>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</si>
  <si>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</si>
  <si>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</si>
  <si>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</si>
  <si>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</si>
  <si>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</si>
  <si>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</si>
  <si>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</si>
  <si>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</si>
  <si>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</si>
  <si>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</si>
  <si>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</si>
  <si>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</si>
  <si>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</si>
  <si>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</si>
  <si>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</si>
  <si>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</si>
  <si>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</si>
  <si>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</si>
  <si>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</si>
  <si>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</si>
  <si>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</si>
  <si>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</si>
  <si>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</si>
  <si>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</si>
  <si>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</si>
  <si>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</si>
  <si>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</si>
  <si>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</si>
  <si>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</si>
  <si>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</si>
  <si>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</si>
  <si>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</si>
  <si>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</si>
  <si>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</si>
  <si>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</si>
  <si>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</si>
  <si>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</si>
  <si>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</si>
  <si>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</si>
  <si>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</si>
  <si>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</si>
  <si>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</si>
  <si>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</si>
  <si>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</si>
  <si>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</si>
  <si>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</si>
  <si>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</si>
  <si>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</si>
  <si>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</si>
  <si>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</si>
  <si>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</si>
  <si>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</si>
  <si>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</si>
  <si>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</si>
  <si>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</si>
  <si>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</si>
  <si>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</si>
  <si>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</si>
  <si>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</si>
  <si>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</si>
  <si>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</si>
  <si>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</si>
  <si>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</si>
  <si>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</si>
  <si>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</si>
  <si>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</si>
  <si>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</si>
  <si>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</si>
  <si>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</si>
  <si>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</si>
  <si>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</si>
  <si>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</si>
  <si>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</si>
  <si>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</si>
  <si>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</si>
  <si>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</si>
  <si>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</si>
  <si>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</si>
  <si>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</si>
  <si>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</si>
  <si>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</si>
  <si>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</si>
  <si>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</si>
  <si>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</si>
  <si>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</si>
  <si>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</si>
  <si>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</si>
  <si>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</si>
  <si>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</si>
  <si>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</si>
  <si>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</si>
  <si>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</si>
  <si>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</si>
  <si>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</si>
  <si>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</si>
  <si>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</si>
  <si>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</si>
  <si>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</si>
  <si>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</si>
  <si>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</si>
  <si>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</si>
  <si>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</si>
  <si>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</si>
  <si>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</si>
  <si>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</si>
  <si>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</si>
  <si>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</si>
  <si>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</si>
  <si>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</si>
  <si>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</si>
  <si>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</si>
  <si>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</si>
  <si>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</si>
  <si>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</si>
  <si>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</si>
  <si>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</si>
  <si>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</si>
  <si>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</si>
  <si>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</si>
  <si>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</si>
  <si>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</si>
  <si>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</si>
  <si>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</si>
  <si>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</si>
  <si>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</si>
  <si>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</si>
  <si>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</si>
  <si>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</si>
  <si>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</si>
  <si>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</si>
  <si>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</si>
  <si>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</si>
  <si>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</si>
  <si>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</si>
  <si>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</si>
  <si>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</si>
  <si>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</si>
  <si>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</si>
  <si>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</si>
  <si>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</si>
  <si>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</si>
  <si>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</si>
  <si>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</si>
  <si>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</si>
  <si>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</si>
  <si>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</si>
  <si>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</si>
  <si>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</si>
  <si>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</si>
  <si>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</si>
  <si>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</si>
  <si>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</si>
  <si>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</si>
  <si>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</si>
  <si>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</si>
  <si>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</si>
  <si>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</si>
  <si>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</si>
  <si>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</si>
  <si>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</si>
  <si>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</si>
  <si>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</si>
  <si>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</si>
  <si>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</si>
  <si>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</si>
  <si>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</si>
  <si>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</si>
  <si>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</si>
  <si>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</si>
  <si>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</si>
  <si>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</si>
  <si>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</si>
  <si>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</si>
  <si>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</si>
  <si>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</si>
  <si>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</si>
  <si>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</si>
  <si>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</si>
  <si>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</si>
  <si>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</si>
  <si>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</si>
  <si>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</si>
  <si>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</si>
  <si>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</si>
  <si>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</si>
  <si>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</si>
  <si>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</si>
  <si>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</si>
  <si>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</si>
  <si>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</si>
  <si>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</si>
  <si>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</si>
  <si>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</si>
  <si>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</si>
  <si>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</si>
  <si>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</si>
  <si>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</si>
  <si>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</si>
  <si>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</si>
  <si>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</si>
  <si>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</si>
  <si>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</si>
  <si>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</si>
  <si>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</si>
  <si>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</si>
  <si>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</si>
  <si>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</si>
  <si>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</si>
  <si>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</si>
  <si>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</si>
  <si>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</si>
  <si>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</si>
  <si>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</si>
  <si>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</si>
  <si>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</si>
  <si>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</si>
  <si>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</si>
  <si>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</si>
  <si>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</si>
  <si>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</si>
  <si>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</si>
  <si>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</si>
  <si>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</si>
  <si>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</si>
  <si>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</si>
  <si>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</si>
  <si>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</si>
  <si>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</si>
  <si>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</si>
  <si>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</si>
  <si>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</si>
  <si>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</si>
  <si>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</si>
  <si>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</si>
  <si>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</si>
  <si>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</si>
  <si>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</si>
  <si>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</si>
  <si>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</si>
  <si>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</si>
  <si>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</si>
  <si>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</si>
  <si>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</si>
  <si>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</si>
  <si>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</si>
  <si>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</si>
  <si>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</si>
  <si>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</si>
  <si>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</si>
  <si>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</si>
  <si>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</si>
  <si>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</si>
  <si>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</si>
  <si>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</si>
  <si>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</si>
  <si>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</si>
  <si>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</si>
  <si>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</si>
  <si>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</si>
  <si>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</si>
  <si>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</si>
  <si>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</si>
  <si>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</si>
  <si>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</si>
  <si>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</si>
  <si>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</si>
  <si>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</si>
  <si>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</si>
  <si>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</si>
  <si>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</si>
  <si>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</si>
  <si>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</si>
  <si>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</si>
  <si>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</si>
  <si>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</si>
  <si>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</si>
  <si>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</si>
  <si>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</si>
  <si>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</si>
  <si>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</si>
  <si>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</si>
  <si>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</si>
  <si>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</si>
  <si>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</si>
  <si>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</si>
  <si>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</si>
  <si>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</si>
  <si>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</si>
  <si>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</si>
  <si>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</si>
  <si>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</si>
  <si>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</si>
  <si>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</si>
  <si>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</si>
  <si>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</si>
  <si>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</si>
  <si>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</si>
  <si>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</si>
  <si>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</si>
  <si>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</si>
  <si>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</si>
  <si>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</si>
  <si>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</si>
  <si>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</si>
  <si>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</si>
  <si>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</si>
  <si>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</si>
  <si>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</si>
  <si>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</si>
  <si>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</si>
  <si>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</si>
  <si>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</si>
  <si>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</si>
  <si>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</si>
  <si>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</si>
  <si>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</si>
  <si>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</si>
  <si>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</si>
  <si>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</si>
  <si>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</si>
  <si>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</si>
  <si>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</si>
  <si>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</si>
  <si>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</si>
  <si>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</si>
  <si>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</si>
  <si>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</si>
  <si>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</si>
  <si>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</si>
  <si>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</si>
  <si>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</si>
  <si>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</si>
  <si>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</si>
  <si>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</si>
  <si>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</si>
  <si>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</si>
  <si>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</si>
  <si>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</si>
  <si>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</si>
  <si>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</si>
  <si>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</si>
  <si>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</si>
  <si>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</si>
  <si>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</si>
  <si>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</si>
  <si>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</si>
  <si>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</si>
  <si>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</si>
  <si>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</si>
  <si>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</si>
  <si>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</si>
  <si>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</si>
  <si>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</si>
  <si>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</si>
  <si>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</si>
  <si>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</si>
  <si>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</si>
  <si>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</si>
  <si>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</si>
  <si>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</si>
  <si>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</si>
  <si>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</si>
  <si>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</si>
  <si>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</si>
  <si>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</si>
  <si>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</si>
  <si>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</si>
  <si>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</si>
  <si>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</si>
  <si>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</si>
  <si>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</si>
  <si>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</si>
  <si>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</si>
  <si>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</si>
  <si>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</si>
  <si>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</si>
  <si>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</si>
  <si>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</si>
  <si>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</si>
  <si>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</si>
  <si>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</si>
  <si>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</si>
  <si>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</si>
  <si>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</si>
  <si>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</si>
  <si>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</si>
  <si>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</si>
  <si>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</si>
  <si>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</si>
  <si>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</si>
  <si>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</si>
  <si>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</si>
  <si>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</si>
  <si>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</si>
  <si>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</si>
  <si>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</si>
  <si>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</si>
  <si>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</si>
  <si>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</si>
  <si>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</si>
  <si>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</si>
  <si>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</si>
  <si>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</si>
  <si>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</si>
  <si>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</si>
  <si>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</si>
  <si>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</si>
  <si>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</si>
  <si>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</si>
  <si>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</si>
  <si>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</si>
  <si>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</si>
  <si>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</si>
  <si>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</si>
  <si>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</si>
  <si>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</si>
  <si>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</si>
  <si>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</si>
  <si>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</si>
  <si>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</si>
  <si>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</si>
  <si>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</si>
  <si>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</si>
  <si>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</si>
  <si>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</si>
  <si>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</si>
  <si>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</si>
  <si>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</si>
  <si>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</si>
  <si>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</si>
  <si>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</si>
  <si>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</si>
  <si>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</si>
  <si>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</si>
  <si>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</si>
  <si>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</si>
  <si>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</si>
  <si>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</si>
  <si>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</si>
  <si>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</si>
  <si>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</si>
  <si>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</si>
  <si>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</si>
  <si>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</si>
  <si>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</si>
  <si>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</si>
  <si>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</si>
  <si>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</si>
  <si>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</si>
  <si>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</si>
  <si>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</si>
  <si>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</si>
  <si>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</si>
  <si>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</si>
  <si>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</si>
  <si>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</si>
  <si>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</si>
  <si>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</si>
  <si>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</si>
  <si>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</si>
  <si>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</si>
  <si>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</si>
  <si>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</si>
  <si>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</si>
  <si>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</si>
  <si>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</si>
  <si>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</si>
  <si>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</si>
  <si>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</si>
  <si>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</si>
  <si>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</si>
  <si>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</si>
  <si>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</si>
  <si>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</si>
  <si>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</si>
  <si>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</si>
  <si>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</si>
  <si>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</si>
  <si>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</si>
  <si>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</si>
  <si>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</si>
  <si>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</si>
  <si>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</si>
  <si>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</si>
  <si>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</si>
  <si>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</si>
  <si>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</si>
  <si>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</si>
  <si>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</si>
  <si>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</si>
  <si>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</si>
  <si>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</si>
  <si>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</si>
  <si>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</si>
  <si>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</si>
  <si>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</si>
  <si>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</si>
  <si>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</si>
  <si>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</si>
  <si>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</si>
  <si>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</si>
  <si>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</si>
  <si>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</si>
  <si>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</si>
  <si>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</si>
  <si>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</si>
  <si>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</si>
  <si>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</si>
  <si>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</si>
  <si>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</si>
  <si>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</si>
  <si>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</si>
  <si>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</si>
  <si>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</si>
  <si>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</si>
  <si>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</si>
  <si>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</si>
  <si>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</si>
  <si>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</si>
  <si>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</si>
  <si>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</si>
  <si>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</si>
  <si>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</si>
  <si>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</si>
  <si>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</si>
  <si>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</si>
  <si>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</si>
  <si>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</si>
  <si>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</si>
  <si>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</si>
  <si>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</si>
  <si>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</si>
  <si>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</si>
  <si>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</si>
  <si>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</si>
  <si>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</si>
  <si>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</si>
  <si>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</si>
  <si>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</si>
  <si>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</si>
  <si>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</si>
  <si>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</si>
  <si>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</si>
  <si>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</si>
  <si>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</si>
  <si>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</si>
  <si>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</si>
  <si>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</si>
  <si>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</si>
  <si>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</si>
  <si>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</si>
  <si>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</si>
  <si>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</si>
  <si>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</si>
  <si>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</si>
  <si>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</si>
  <si>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</si>
  <si>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</si>
  <si>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</si>
  <si>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</si>
  <si>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</si>
  <si>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</si>
  <si>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</si>
  <si>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</si>
  <si>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</si>
  <si>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</si>
  <si>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</si>
  <si>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</si>
  <si>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</si>
  <si>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</si>
  <si>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</si>
  <si>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</si>
  <si>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</si>
  <si>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</si>
  <si>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</si>
  <si>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</si>
  <si>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</si>
  <si>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</si>
  <si>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</si>
  <si>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</si>
  <si>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</si>
  <si>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</si>
  <si>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</si>
  <si>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</si>
  <si>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</si>
  <si>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</si>
  <si>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</si>
  <si>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</si>
  <si>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</si>
  <si>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</si>
  <si>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</si>
  <si>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</si>
  <si>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</si>
  <si>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</si>
  <si>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</si>
  <si>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</si>
  <si>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</si>
  <si>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</si>
  <si>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</si>
  <si>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</si>
  <si>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</si>
  <si>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</si>
  <si>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</si>
  <si>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</si>
  <si>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</si>
  <si>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</si>
  <si>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</si>
  <si>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</si>
  <si>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</si>
  <si>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</si>
  <si>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</si>
  <si>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</si>
  <si>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</si>
  <si>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</si>
  <si>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</si>
  <si>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</si>
  <si>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</si>
  <si>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</si>
  <si>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</si>
  <si>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</si>
  <si>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</si>
  <si>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</si>
  <si>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</si>
  <si>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</si>
  <si>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</si>
  <si>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</si>
  <si>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</si>
  <si>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</si>
  <si>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</si>
  <si>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</si>
  <si>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</si>
  <si>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</si>
  <si>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</si>
  <si>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</si>
  <si>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</si>
  <si>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</si>
  <si>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</si>
  <si>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</si>
  <si>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</si>
  <si>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</si>
  <si>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</si>
  <si>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</si>
  <si>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</si>
  <si>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</si>
  <si>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</si>
  <si>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</si>
  <si>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</si>
  <si>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</si>
  <si>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</si>
  <si>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</si>
  <si>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</si>
  <si>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</si>
  <si>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</si>
  <si>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</si>
  <si>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</si>
  <si>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</si>
  <si>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</si>
  <si>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</si>
  <si>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</si>
  <si>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</si>
  <si>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</si>
  <si>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</si>
  <si>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</si>
  <si>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</si>
  <si>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</si>
  <si>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</si>
  <si>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</si>
  <si>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</si>
  <si>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</si>
  <si>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</si>
  <si>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</si>
  <si>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</si>
  <si>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</si>
  <si>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</si>
  <si>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</si>
  <si>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</si>
  <si>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</si>
  <si>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</si>
  <si>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</si>
  <si>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</si>
  <si>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</si>
  <si>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</si>
  <si>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</si>
  <si>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</si>
  <si>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</si>
  <si>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</si>
  <si>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</si>
  <si>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</si>
  <si>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</si>
  <si>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</si>
  <si>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</si>
  <si>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</si>
  <si>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</si>
  <si>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</si>
  <si>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</si>
  <si>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</si>
  <si>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</si>
  <si>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</si>
  <si>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</si>
  <si>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</si>
  <si>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</si>
  <si>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</si>
  <si>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</si>
  <si>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</si>
  <si>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</si>
  <si>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</si>
  <si>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</si>
  <si>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</si>
  <si>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</si>
  <si>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</si>
  <si>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</si>
  <si>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</si>
  <si>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</si>
  <si>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</si>
  <si>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</si>
  <si>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</si>
  <si>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</si>
  <si>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</si>
  <si>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</si>
  <si>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</si>
  <si>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</si>
  <si>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</si>
  <si>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</si>
  <si>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</si>
  <si>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</si>
  <si>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</si>
  <si>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</si>
  <si>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</si>
  <si>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</si>
  <si>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</si>
  <si>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</si>
  <si>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</si>
  <si>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</si>
  <si>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</si>
  <si>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</si>
  <si>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</si>
  <si>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</si>
  <si>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</si>
  <si>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</si>
  <si>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</si>
  <si>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</si>
  <si>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</si>
  <si>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</si>
  <si>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</si>
  <si>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</si>
  <si>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</si>
  <si>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</si>
  <si>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</si>
  <si>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</si>
  <si>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</si>
  <si>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</si>
  <si>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</si>
  <si>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</si>
  <si>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</si>
  <si>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</si>
  <si>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</si>
  <si>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</si>
  <si>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</si>
  <si>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</si>
  <si>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</si>
  <si>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</si>
  <si>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</si>
  <si>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</si>
  <si>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</si>
  <si>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</si>
  <si>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</si>
  <si>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</si>
  <si>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</si>
  <si>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</si>
  <si>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</si>
  <si>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</si>
  <si>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</si>
  <si>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</si>
  <si>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</si>
  <si>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</si>
  <si>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</si>
  <si>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</si>
  <si>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</si>
  <si>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</si>
  <si>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</si>
  <si>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</si>
  <si>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</si>
  <si>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</si>
  <si>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</si>
  <si>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</si>
  <si>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</si>
  <si>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</si>
  <si>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</si>
  <si>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</si>
  <si>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</si>
  <si>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</si>
  <si>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</si>
  <si>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</si>
  <si>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</si>
  <si>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</si>
  <si>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</si>
  <si>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</si>
  <si>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</si>
  <si>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</si>
  <si>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</si>
  <si>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</si>
  <si>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</si>
  <si>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</si>
  <si>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</si>
  <si>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</si>
  <si>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</si>
  <si>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</si>
  <si>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</si>
  <si>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</si>
  <si>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</si>
  <si>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</si>
  <si>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</si>
  <si>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</si>
  <si>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</si>
  <si>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</si>
  <si>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</si>
  <si>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</si>
  <si>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</si>
  <si>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</si>
  <si>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</si>
  <si>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</si>
  <si>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</si>
  <si>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</si>
  <si>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</si>
  <si>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</si>
  <si>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</si>
  <si>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</si>
  <si>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</si>
  <si>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</si>
  <si>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</si>
  <si>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</si>
  <si>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</si>
  <si>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</si>
  <si>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</si>
  <si>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</si>
  <si>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</si>
  <si>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</si>
  <si>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</si>
  <si>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</si>
  <si>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</si>
  <si>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</si>
  <si>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</si>
  <si>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</si>
  <si>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</si>
  <si>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</si>
  <si>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</si>
  <si>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</si>
  <si>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</si>
  <si>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</si>
  <si>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</si>
  <si>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</si>
  <si>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</si>
  <si>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</si>
  <si>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</si>
  <si>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</si>
  <si>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</si>
  <si>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</si>
  <si>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</si>
  <si>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</si>
  <si>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</si>
  <si>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</si>
  <si>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</si>
  <si>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</si>
  <si>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</si>
  <si>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</si>
  <si>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</si>
  <si>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</si>
  <si>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</si>
  <si>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</si>
  <si>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</si>
  <si>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</si>
  <si>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</si>
  <si>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</si>
  <si>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</si>
  <si>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</si>
  <si>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</si>
  <si>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</si>
  <si>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</si>
  <si>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</si>
  <si>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</si>
  <si>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</si>
  <si>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</si>
  <si>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</si>
  <si>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</si>
  <si>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</si>
  <si>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</si>
  <si>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</si>
  <si>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</si>
  <si>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</si>
  <si>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</si>
  <si>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</si>
  <si>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</si>
  <si>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</si>
  <si>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</si>
  <si>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</si>
  <si>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</si>
  <si>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</si>
  <si>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</si>
  <si>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</si>
  <si>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</si>
  <si>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</si>
  <si>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</si>
  <si>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</si>
  <si>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</si>
  <si>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</si>
  <si>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</si>
  <si>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</si>
  <si>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</si>
  <si>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</si>
  <si>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</si>
  <si>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</si>
  <si>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</si>
  <si>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</si>
  <si>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</si>
  <si>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</si>
  <si>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</si>
  <si>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</si>
  <si>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</si>
  <si>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</si>
  <si>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</si>
  <si>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</si>
  <si>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</si>
  <si>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</si>
  <si>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</si>
  <si>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</si>
  <si>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</si>
  <si>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</si>
  <si>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</si>
  <si>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</si>
  <si>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</si>
  <si>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</si>
  <si>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</si>
  <si>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</si>
  <si>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</si>
  <si>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</si>
  <si>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</si>
  <si>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</si>
  <si>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</si>
  <si>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</si>
  <si>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</si>
  <si>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</si>
  <si>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</si>
  <si>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</si>
  <si>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</si>
  <si>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</si>
  <si>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</si>
  <si>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</si>
  <si>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</si>
  <si>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</si>
  <si>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</si>
  <si>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</si>
  <si>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</si>
  <si>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</si>
  <si>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</si>
  <si>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</si>
  <si>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</si>
  <si>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</si>
  <si>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</si>
  <si>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</si>
  <si>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</si>
  <si>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</si>
  <si>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</si>
  <si>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</si>
  <si>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</si>
  <si>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</si>
  <si>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</si>
  <si>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</si>
  <si>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</si>
  <si>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</si>
  <si>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</si>
  <si>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</si>
  <si>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</si>
  <si>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</si>
  <si>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</si>
  <si>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</si>
  <si>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</si>
  <si>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</si>
  <si>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</si>
  <si>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</si>
  <si>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</si>
  <si>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</si>
  <si>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</si>
  <si>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</si>
  <si>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</si>
  <si>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</si>
  <si>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</si>
  <si>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</si>
  <si>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</si>
  <si>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</si>
  <si>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</si>
  <si>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</si>
  <si>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</si>
  <si>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</si>
  <si>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</si>
  <si>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</si>
  <si>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</si>
  <si>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</si>
  <si>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</si>
  <si>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</si>
  <si>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</si>
  <si>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</si>
  <si>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</si>
  <si>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</si>
  <si>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</si>
  <si>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</si>
  <si>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</si>
  <si>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</si>
  <si>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</si>
  <si>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</si>
  <si>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</si>
  <si>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</si>
  <si>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</si>
  <si>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</si>
  <si>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</si>
  <si>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</si>
  <si>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</si>
  <si>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</si>
  <si>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</si>
  <si>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</si>
  <si>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</si>
  <si>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</si>
  <si>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</si>
  <si>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</si>
  <si>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</si>
  <si>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</si>
  <si>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</si>
  <si>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</si>
  <si>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</si>
  <si>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</si>
  <si>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</si>
  <si>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</si>
  <si>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</si>
  <si>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</si>
  <si>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</si>
  <si>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</si>
  <si>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</si>
  <si>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</si>
  <si>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</si>
  <si>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</si>
  <si>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</si>
  <si>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</si>
  <si>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</si>
  <si>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</si>
  <si>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</si>
  <si>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</si>
  <si>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</si>
  <si>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</si>
  <si>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</si>
  <si>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</si>
  <si>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</si>
  <si>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</si>
  <si>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</si>
  <si>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</si>
  <si>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</si>
  <si>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</si>
  <si>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</si>
  <si>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</si>
  <si>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</si>
  <si>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</si>
  <si>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</si>
  <si>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</si>
  <si>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</si>
  <si>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</si>
  <si>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</si>
  <si>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</si>
  <si>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</si>
  <si>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</si>
  <si>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</si>
  <si>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</si>
  <si>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</si>
  <si>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</si>
  <si>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</si>
  <si>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</si>
  <si>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</si>
  <si>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</si>
  <si>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</si>
  <si>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</si>
  <si>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</si>
  <si>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</si>
  <si>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</si>
  <si>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</si>
  <si>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</si>
  <si>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</si>
  <si>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</si>
  <si>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</si>
  <si>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</si>
  <si>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</si>
  <si>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</si>
  <si>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</si>
  <si>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</si>
  <si>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</si>
  <si>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</si>
  <si>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</si>
  <si>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</si>
  <si>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</si>
  <si>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</si>
  <si>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</si>
  <si>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</si>
  <si>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</si>
  <si>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</si>
  <si>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</si>
  <si>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</si>
  <si>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</si>
  <si>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</si>
  <si>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</si>
  <si>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</si>
  <si>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</si>
  <si>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</si>
  <si>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</si>
  <si>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</si>
  <si>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</si>
  <si>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</si>
  <si>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</si>
  <si>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</si>
  <si>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</si>
  <si>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</si>
  <si>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</si>
  <si>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</si>
  <si>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</si>
  <si>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</si>
  <si>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</si>
  <si>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</si>
  <si>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</si>
  <si>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</si>
  <si>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</si>
  <si>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</si>
  <si>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</si>
  <si>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</si>
  <si>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</si>
  <si>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</si>
  <si>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</si>
  <si>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</si>
  <si>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</si>
  <si>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</si>
  <si>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</si>
  <si>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</si>
  <si>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</si>
  <si>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</si>
  <si>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</si>
  <si>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</si>
  <si>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</si>
  <si>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</si>
  <si>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</si>
  <si>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</si>
  <si>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</si>
  <si>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</si>
  <si>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</si>
  <si>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</si>
  <si>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</si>
  <si>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</si>
  <si>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</si>
  <si>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</si>
  <si>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</si>
  <si>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</si>
  <si>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</si>
  <si>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</si>
  <si>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</si>
  <si>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</si>
  <si>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</si>
  <si>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</si>
  <si>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</si>
  <si>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</si>
  <si>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</si>
  <si>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</si>
  <si>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</si>
  <si>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</si>
  <si>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</si>
  <si>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</si>
  <si>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</si>
  <si>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</si>
  <si>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</si>
  <si>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</si>
  <si>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</si>
  <si>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</si>
  <si>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</si>
  <si>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</si>
  <si>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</si>
  <si>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</si>
  <si>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</si>
  <si>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</si>
  <si>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</si>
  <si>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</si>
  <si>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</si>
  <si>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</si>
  <si>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</si>
  <si>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</si>
  <si>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</si>
  <si>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</si>
  <si>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</si>
  <si>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</si>
  <si>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</si>
  <si>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</si>
  <si>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</si>
  <si>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</si>
  <si>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</si>
  <si>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</si>
  <si>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</si>
  <si>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</si>
  <si>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</si>
  <si>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</si>
  <si>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</si>
  <si>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</si>
  <si>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</si>
  <si>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</si>
  <si>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</si>
  <si>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</si>
  <si>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</si>
  <si>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</si>
  <si>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</si>
  <si>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</si>
  <si>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</si>
  <si>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</si>
  <si>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</si>
  <si>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</si>
  <si>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</si>
  <si>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</si>
  <si>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</si>
  <si>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</si>
  <si>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</si>
  <si>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</si>
  <si>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</si>
  <si>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</si>
  <si>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</si>
  <si>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</si>
  <si>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</si>
  <si>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</si>
  <si>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</si>
  <si>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</si>
  <si>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</si>
  <si>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</si>
  <si>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</si>
  <si>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</si>
  <si>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</si>
  <si>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</si>
  <si>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</si>
  <si>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</si>
  <si>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</si>
  <si>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</si>
  <si>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</si>
  <si>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</si>
  <si>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</si>
  <si>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</si>
  <si>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</si>
  <si>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</si>
  <si>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</si>
  <si>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</si>
  <si>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</si>
  <si>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</si>
  <si>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</si>
  <si>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</si>
  <si>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</si>
  <si>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</si>
  <si>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</si>
  <si>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</si>
  <si>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</si>
  <si>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</si>
  <si>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</si>
  <si>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</si>
  <si>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</si>
  <si>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</si>
  <si>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</si>
  <si>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</si>
  <si>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</si>
  <si>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</si>
  <si>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</si>
  <si>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</si>
  <si>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</si>
  <si>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</si>
  <si>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</si>
  <si>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</si>
  <si>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</si>
  <si>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</si>
  <si>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</si>
  <si>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</si>
  <si>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</si>
  <si>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</si>
  <si>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</si>
  <si>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</si>
  <si>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</si>
  <si>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</si>
  <si>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</si>
  <si>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</si>
  <si>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</si>
  <si>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</si>
  <si>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</si>
  <si>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</si>
  <si>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</si>
  <si>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</si>
  <si>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</si>
  <si>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</si>
  <si>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</si>
  <si>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</si>
  <si>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</si>
  <si>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</si>
  <si>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</si>
  <si>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</si>
  <si>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</si>
  <si>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</si>
  <si>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</si>
  <si>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</si>
  <si>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</si>
  <si>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</si>
  <si>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</si>
  <si>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</si>
  <si>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</si>
  <si>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</si>
  <si>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</si>
  <si>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</si>
  <si>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</si>
  <si>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</si>
  <si>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</si>
  <si>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</si>
  <si>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</si>
  <si>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</si>
  <si>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</si>
  <si>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</si>
  <si>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</si>
  <si>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</si>
  <si>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</si>
  <si>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</si>
  <si>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</si>
  <si>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</si>
  <si>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</si>
  <si>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</si>
  <si>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</si>
  <si>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</si>
  <si>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</si>
  <si>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</si>
  <si>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</si>
  <si>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</si>
  <si>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</si>
  <si>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</si>
  <si>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</si>
  <si>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</si>
  <si>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</si>
  <si>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</si>
  <si>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</si>
  <si>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</si>
  <si>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</si>
  <si>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</si>
  <si>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</si>
  <si>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</si>
  <si>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</si>
  <si>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</si>
  <si>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</si>
  <si>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</si>
  <si>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</si>
  <si>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</si>
  <si>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</si>
  <si>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</si>
  <si>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</si>
  <si>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</si>
  <si>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</si>
  <si>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</si>
  <si>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</si>
  <si>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</si>
  <si>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</si>
  <si>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</si>
  <si>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</si>
  <si>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</si>
  <si>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</si>
  <si>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</si>
  <si>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</si>
  <si>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</si>
  <si>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</si>
  <si>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</si>
  <si>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</si>
  <si>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</si>
  <si>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</si>
  <si>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</si>
  <si>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</si>
  <si>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</si>
  <si>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</si>
  <si>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</si>
  <si>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</si>
  <si>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</si>
  <si>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</si>
  <si>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</si>
  <si>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</si>
  <si>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</si>
  <si>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</si>
  <si>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</si>
  <si>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</si>
  <si>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</si>
  <si>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</si>
  <si>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</si>
  <si>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</si>
  <si>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</si>
  <si>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</si>
  <si>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</si>
  <si>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</si>
  <si>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</si>
  <si>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</si>
  <si>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</si>
  <si>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</si>
  <si>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</si>
  <si>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</si>
  <si>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</si>
  <si>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</si>
  <si>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</si>
  <si>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</si>
  <si>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</si>
  <si>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</si>
  <si>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</si>
  <si>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</si>
  <si>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</si>
  <si>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</si>
  <si>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</si>
  <si>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</si>
  <si>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</si>
  <si>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</si>
  <si>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</si>
  <si>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</si>
  <si>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</si>
  <si>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</si>
  <si>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</si>
  <si>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</si>
  <si>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</si>
  <si>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</si>
  <si>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</si>
  <si>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</si>
  <si>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</si>
  <si>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</si>
  <si>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</si>
  <si>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</si>
  <si>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</si>
  <si>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</si>
  <si>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</si>
  <si>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</si>
  <si>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</si>
  <si>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</si>
  <si>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</si>
  <si>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</si>
  <si>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</si>
  <si>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</si>
  <si>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</si>
  <si>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</si>
  <si>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</si>
  <si>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</si>
  <si>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</si>
  <si>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</si>
  <si>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</si>
  <si>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</si>
  <si>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</si>
  <si>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</si>
  <si>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</si>
  <si>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</si>
  <si>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</si>
  <si>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</si>
  <si>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</si>
  <si>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</si>
  <si>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</si>
  <si>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</si>
  <si>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</si>
  <si>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</si>
  <si>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</si>
  <si>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</si>
  <si>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</si>
  <si>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</si>
  <si>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</si>
  <si>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</si>
  <si>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</si>
  <si>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</si>
  <si>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</si>
  <si>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</si>
  <si>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</si>
  <si>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</si>
  <si>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</si>
  <si>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</si>
  <si>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</si>
  <si>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</si>
  <si>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</si>
  <si>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</si>
  <si>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</si>
  <si>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</si>
  <si>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</si>
  <si>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</si>
  <si>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</si>
  <si>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</si>
  <si>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</si>
  <si>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</si>
  <si>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</si>
  <si>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</si>
  <si>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</si>
  <si>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</si>
  <si>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</si>
  <si>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</si>
  <si>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</si>
  <si>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</si>
  <si>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</si>
  <si>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</si>
  <si>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</si>
  <si>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</si>
  <si>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</si>
  <si>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</si>
  <si>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</si>
  <si>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</si>
  <si>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</si>
  <si>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</si>
  <si>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</si>
  <si>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</si>
  <si>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</si>
  <si>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</si>
  <si>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</si>
  <si>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</si>
  <si>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</si>
  <si>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</si>
  <si>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</si>
  <si>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</si>
  <si>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</si>
  <si>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</si>
  <si>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</si>
  <si>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</si>
  <si>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</si>
  <si>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</si>
  <si>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</si>
  <si>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</si>
  <si>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</si>
  <si>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</si>
  <si>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</si>
  <si>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</si>
  <si>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</si>
  <si>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</si>
  <si>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</si>
  <si>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</si>
  <si>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</si>
  <si>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</si>
  <si>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</si>
  <si>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</si>
  <si>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</si>
  <si>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</si>
  <si>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</si>
  <si>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</si>
  <si>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</si>
  <si>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</si>
  <si>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</si>
  <si>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</si>
  <si>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</si>
  <si>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</si>
  <si>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</si>
  <si>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</si>
  <si>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</si>
  <si>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</si>
  <si>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</si>
  <si>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</si>
  <si>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</si>
  <si>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</si>
  <si>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</si>
  <si>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</si>
  <si>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</si>
  <si>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</si>
  <si>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</si>
  <si>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</si>
  <si>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</si>
  <si>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</si>
  <si>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</si>
  <si>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</si>
  <si>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</si>
  <si>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</si>
  <si>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</si>
  <si>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</si>
  <si>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</si>
  <si>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</si>
  <si>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</si>
  <si>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</si>
  <si>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</si>
  <si>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</si>
  <si>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</si>
  <si>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</si>
  <si>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</si>
  <si>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</si>
  <si>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</si>
  <si>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</si>
  <si>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</si>
  <si>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</si>
  <si>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</si>
  <si>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</si>
  <si>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</si>
  <si>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</si>
  <si>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</si>
  <si>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</si>
  <si>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</si>
  <si>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</si>
  <si>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</si>
  <si>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</si>
  <si>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</si>
  <si>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</si>
  <si>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</si>
  <si>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</si>
  <si>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</si>
  <si>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</si>
  <si>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</si>
  <si>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</si>
  <si>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</si>
  <si>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</si>
  <si>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</si>
  <si>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</si>
  <si>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</si>
  <si>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</si>
  <si>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</si>
  <si>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</si>
  <si>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</si>
  <si>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</si>
  <si>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</si>
  <si>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</si>
  <si>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</si>
  <si>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</si>
  <si>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</si>
  <si>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</si>
  <si>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</si>
  <si>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</si>
  <si>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</si>
  <si>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</si>
  <si>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</si>
  <si>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</si>
  <si>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</si>
  <si>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</si>
  <si>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</si>
  <si>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</si>
  <si>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</si>
  <si>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</si>
  <si>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</si>
  <si>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</si>
  <si>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</si>
  <si>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</si>
  <si>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</si>
  <si>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</si>
  <si>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</si>
  <si>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</si>
  <si>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</si>
  <si>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</si>
  <si>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</si>
  <si>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</si>
  <si>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</si>
  <si>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</si>
  <si>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</si>
  <si>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</si>
  <si>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</si>
  <si>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</si>
  <si>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</si>
  <si>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</si>
  <si>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</si>
  <si>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</si>
  <si>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</si>
  <si>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</si>
  <si>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</si>
  <si>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</si>
  <si>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</si>
  <si>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</si>
  <si>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</si>
  <si>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</si>
  <si>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</si>
  <si>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</si>
  <si>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</si>
  <si>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</si>
  <si>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</si>
  <si>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</si>
  <si>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</si>
  <si>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</si>
  <si>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</si>
  <si>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</si>
  <si>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</si>
  <si>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</si>
  <si>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</si>
  <si>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</si>
  <si>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</si>
  <si>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</si>
  <si>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</si>
  <si>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</si>
  <si>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</si>
  <si>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</si>
  <si>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</si>
  <si>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</si>
  <si>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</si>
  <si>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</si>
  <si>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</si>
  <si>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</si>
  <si>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</si>
  <si>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</si>
  <si>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</si>
  <si>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</si>
  <si>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</si>
  <si>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</si>
  <si>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</si>
  <si>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</si>
  <si>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</si>
  <si>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</si>
  <si>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</si>
  <si>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</si>
  <si>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</si>
  <si>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</si>
  <si>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</si>
  <si>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</si>
  <si>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</si>
  <si>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</si>
  <si>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</si>
  <si>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</si>
  <si>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</si>
  <si>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</si>
  <si>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</si>
  <si>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</si>
  <si>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</si>
  <si>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</si>
  <si>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</si>
  <si>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</si>
  <si>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</si>
  <si>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</si>
  <si>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</si>
  <si>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</si>
  <si>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</si>
  <si>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</si>
  <si>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</si>
  <si>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</si>
  <si>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</si>
  <si>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</si>
  <si>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</si>
  <si>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</si>
  <si>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</si>
  <si>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</si>
  <si>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</si>
  <si>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</si>
  <si>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</si>
  <si>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</si>
  <si>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</si>
  <si>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</si>
  <si>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</si>
  <si>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</si>
  <si>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</si>
  <si>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</si>
  <si>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</si>
  <si>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</si>
  <si>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</si>
  <si>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</si>
  <si>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</si>
  <si>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</si>
  <si>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</si>
  <si>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</si>
  <si>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</si>
  <si>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</si>
  <si>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</si>
  <si>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</si>
  <si>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</si>
  <si>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</si>
  <si>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</si>
  <si>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</si>
  <si>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</si>
  <si>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</si>
  <si>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</si>
  <si>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</si>
  <si>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</si>
  <si>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</si>
  <si>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</si>
  <si>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</si>
  <si>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</si>
  <si>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</si>
  <si>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</si>
  <si>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</si>
  <si>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</si>
  <si>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</si>
  <si>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</si>
  <si>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</si>
  <si>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</si>
  <si>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</si>
  <si>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</si>
  <si>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</si>
  <si>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</si>
  <si>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</si>
  <si>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</si>
  <si>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</si>
  <si>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</si>
  <si>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</si>
  <si>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</si>
  <si>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</si>
  <si>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</si>
  <si>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</si>
  <si>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</si>
  <si>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</si>
  <si>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</si>
  <si>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</si>
  <si>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</si>
  <si>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</si>
  <si>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</si>
  <si>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</si>
  <si>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</si>
  <si>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</si>
  <si>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</si>
  <si>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</si>
  <si>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</si>
  <si>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</si>
  <si>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</si>
  <si>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</si>
  <si>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</si>
  <si>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</si>
  <si>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</si>
  <si>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</si>
  <si>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</si>
  <si>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</si>
  <si>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</si>
  <si>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</si>
  <si>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</si>
  <si>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</si>
  <si>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</si>
  <si>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</si>
  <si>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</si>
  <si>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</si>
  <si>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</si>
  <si>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</si>
  <si>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</si>
  <si>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</si>
  <si>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</si>
  <si>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</si>
  <si>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</si>
  <si>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</si>
  <si>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</si>
  <si>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</si>
  <si>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</si>
  <si>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</si>
  <si>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</si>
  <si>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</si>
  <si>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</si>
  <si>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</si>
  <si>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</si>
  <si>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</si>
  <si>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</si>
  <si>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</si>
  <si>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</si>
  <si>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</si>
  <si>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</si>
  <si>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</si>
  <si>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</si>
  <si>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</si>
  <si>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</si>
  <si>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</si>
  <si>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</si>
  <si>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</si>
  <si>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</si>
  <si>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</si>
  <si>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</si>
  <si>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</si>
  <si>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</si>
  <si>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</si>
  <si>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</si>
  <si>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</si>
  <si>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</si>
  <si>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</si>
  <si>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</si>
  <si>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</si>
  <si>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</si>
  <si>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</si>
  <si>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</si>
  <si>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</si>
  <si>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</si>
  <si>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</si>
  <si>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</si>
  <si>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</si>
  <si>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</si>
  <si>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</si>
  <si>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</si>
  <si>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</si>
  <si>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</si>
  <si>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</si>
  <si>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</si>
  <si>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</si>
  <si>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</si>
  <si>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</si>
  <si>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</si>
  <si>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</si>
  <si>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</si>
  <si>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</si>
  <si>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</si>
  <si>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</si>
  <si>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</si>
  <si>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</si>
  <si>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</si>
  <si>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</si>
  <si>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</si>
  <si>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</si>
  <si>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</si>
  <si>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</si>
  <si>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</si>
  <si>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</si>
  <si>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</si>
  <si>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</si>
  <si>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</si>
  <si>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</si>
  <si>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</si>
  <si>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</si>
  <si>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</si>
  <si>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</si>
  <si>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</si>
  <si>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</si>
  <si>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</si>
  <si>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</si>
  <si>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</si>
  <si>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</si>
  <si>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</si>
  <si>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</si>
  <si>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</si>
  <si>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</si>
  <si>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</si>
  <si>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</si>
  <si>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</si>
  <si>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</si>
  <si>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</si>
  <si>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</si>
  <si>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</si>
  <si>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</si>
  <si>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</si>
  <si>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</si>
  <si>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</si>
  <si>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</si>
  <si>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</si>
  <si>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</si>
  <si>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</si>
  <si>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</si>
  <si>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</si>
  <si>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</si>
  <si>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</si>
  <si>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</si>
  <si>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</si>
  <si>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</si>
  <si>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</si>
  <si>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</si>
  <si>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</si>
  <si>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</si>
  <si>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</si>
  <si>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</si>
  <si>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</si>
  <si>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</si>
  <si>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</si>
  <si>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</si>
  <si>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</si>
  <si>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</si>
  <si>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</si>
  <si>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</si>
  <si>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</si>
  <si>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</si>
  <si>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</si>
  <si>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</si>
  <si>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</si>
  <si>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</si>
  <si>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</si>
  <si>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</si>
  <si>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</si>
  <si>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</si>
  <si>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</si>
  <si>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</si>
  <si>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</si>
  <si>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</si>
  <si>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</si>
  <si>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</si>
  <si>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</si>
  <si>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</si>
  <si>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</si>
  <si>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</si>
  <si>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</si>
  <si>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</si>
  <si>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</si>
  <si>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</si>
  <si>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</si>
  <si>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</si>
  <si>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</si>
  <si>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</si>
  <si>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</si>
  <si>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</si>
  <si>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</si>
  <si>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</si>
  <si>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</si>
  <si>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</si>
  <si>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</si>
  <si>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</si>
  <si>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</si>
  <si>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</si>
  <si>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</si>
  <si>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</si>
  <si>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</si>
  <si>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</si>
  <si>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</si>
  <si>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</si>
  <si>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</si>
  <si>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</si>
  <si>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</si>
  <si>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</si>
  <si>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</si>
  <si>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</si>
  <si>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</si>
  <si>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</si>
  <si>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</si>
  <si>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</si>
  <si>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</si>
  <si>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</si>
  <si>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</si>
  <si>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</si>
  <si>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</si>
  <si>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</si>
  <si>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</si>
  <si>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</si>
  <si>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</si>
  <si>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</si>
  <si>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</si>
  <si>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</si>
  <si>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</si>
  <si>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</si>
  <si>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</si>
  <si>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</si>
  <si>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</si>
  <si>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</si>
  <si>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</si>
  <si>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</si>
  <si>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</si>
  <si>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</si>
  <si>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</si>
  <si>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</si>
  <si>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</si>
  <si>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</si>
  <si>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</si>
  <si>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</si>
  <si>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</si>
  <si>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</si>
  <si>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</si>
  <si>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</si>
  <si>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</si>
  <si>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</si>
  <si>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</si>
  <si>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</si>
  <si>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</si>
  <si>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</si>
  <si>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</si>
  <si>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</si>
  <si>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</si>
  <si>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</si>
  <si>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</si>
  <si>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</si>
  <si>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</si>
  <si>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</si>
  <si>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</si>
  <si>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</si>
  <si>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</si>
  <si>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</si>
  <si>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</si>
  <si>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</si>
  <si>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</si>
  <si>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</si>
  <si>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</si>
  <si>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</si>
  <si>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</si>
  <si>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</si>
  <si>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</si>
  <si>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</si>
  <si>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</si>
  <si>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</si>
  <si>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</si>
  <si>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</si>
  <si>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</si>
  <si>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</si>
  <si>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</si>
  <si>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</si>
  <si>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</si>
  <si>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</si>
  <si>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</si>
  <si>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</si>
  <si>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</si>
  <si>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</si>
  <si>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</si>
  <si>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</si>
  <si>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</si>
  <si>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</si>
  <si>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</si>
  <si>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</si>
  <si>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</si>
  <si>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</si>
  <si>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</si>
  <si>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</si>
  <si>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</si>
  <si>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</si>
  <si>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</si>
  <si>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</si>
  <si>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</si>
  <si>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</si>
  <si>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</si>
  <si>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</si>
  <si>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</si>
  <si>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</si>
  <si>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</si>
  <si>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</si>
  <si>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</si>
  <si>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</si>
  <si>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</si>
  <si>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</si>
  <si>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</si>
  <si>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</si>
  <si>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</si>
  <si>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</si>
  <si>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</si>
  <si>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</si>
  <si>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</si>
  <si>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</si>
  <si>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</si>
  <si>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</si>
  <si>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</si>
  <si>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</si>
  <si>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</si>
  <si>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</si>
  <si>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</si>
  <si>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</si>
  <si>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</si>
  <si>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</si>
  <si>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</si>
  <si>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</si>
  <si>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</si>
  <si>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</si>
  <si>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</si>
  <si>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</si>
  <si>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</si>
  <si>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</si>
  <si>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</si>
  <si>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</si>
  <si>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</si>
  <si>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</si>
  <si>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</si>
  <si>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</si>
  <si>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</si>
  <si>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</si>
  <si>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</si>
  <si>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</si>
  <si>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</si>
  <si>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</si>
  <si>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</si>
  <si>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</si>
  <si>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</si>
  <si>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</si>
  <si>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</si>
  <si>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</si>
  <si>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</si>
  <si>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</si>
  <si>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</si>
  <si>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</si>
  <si>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</si>
  <si>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</si>
  <si>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</si>
  <si>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</si>
  <si>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</si>
  <si>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</si>
  <si>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</si>
  <si>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</si>
  <si>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</si>
  <si>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</si>
  <si>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</si>
  <si>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</si>
  <si>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</si>
  <si>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</si>
  <si>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</si>
  <si>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</si>
  <si>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</si>
  <si>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</si>
  <si>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</si>
  <si>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</si>
  <si>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</si>
  <si>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</si>
  <si>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</si>
  <si>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</si>
  <si>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</si>
  <si>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</si>
  <si>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</si>
  <si>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</si>
  <si>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</si>
  <si>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</si>
  <si>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</si>
  <si>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</si>
  <si>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</si>
  <si>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</si>
  <si>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</si>
  <si>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</si>
  <si>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</si>
  <si>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</si>
  <si>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</si>
  <si>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</si>
  <si>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</si>
  <si>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</si>
  <si>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</si>
  <si>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</si>
  <si>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</si>
  <si>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</si>
  <si>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</si>
  <si>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</si>
  <si>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</si>
  <si>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</si>
  <si>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</si>
  <si>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</si>
  <si>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</si>
  <si>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</si>
  <si>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</si>
  <si>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</si>
  <si>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</si>
  <si>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</si>
  <si>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</si>
  <si>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</si>
  <si>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</si>
  <si>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</si>
  <si>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</si>
  <si>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</si>
  <si>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</si>
  <si>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</si>
  <si>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</si>
  <si>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</si>
  <si>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</si>
  <si>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</si>
  <si>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</si>
  <si>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</si>
  <si>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</si>
  <si>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</si>
  <si>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</si>
  <si>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</si>
  <si>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</si>
  <si>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</si>
  <si>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</si>
  <si>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</si>
  <si>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</si>
  <si>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</si>
  <si>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</si>
  <si>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</si>
  <si>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</si>
  <si>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</si>
  <si>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</si>
  <si>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</si>
  <si>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</si>
  <si>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</si>
  <si>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</si>
  <si>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</si>
  <si>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</si>
  <si>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</si>
  <si>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</si>
  <si>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</si>
  <si>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</si>
  <si>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</si>
  <si>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</si>
  <si>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</si>
  <si>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</si>
  <si>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</si>
  <si>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</si>
  <si>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</si>
  <si>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</si>
  <si>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</si>
  <si>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</si>
  <si>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</si>
  <si>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</si>
  <si>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</si>
  <si>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</si>
  <si>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</si>
  <si>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</si>
  <si>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</si>
  <si>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</si>
  <si>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</si>
  <si>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</si>
  <si>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</si>
  <si>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</si>
  <si>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</si>
  <si>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</si>
  <si>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</si>
  <si>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</si>
  <si>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</si>
  <si>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</si>
  <si>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</si>
  <si>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</si>
  <si>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</si>
  <si>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</si>
  <si>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</si>
  <si>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</si>
  <si>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</si>
  <si>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</si>
  <si>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</si>
  <si>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</si>
  <si>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</si>
  <si>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</si>
  <si>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</si>
  <si>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</si>
  <si>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</si>
  <si>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</si>
  <si>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</si>
  <si>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</si>
  <si>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</si>
  <si>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</si>
  <si>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</si>
  <si>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</si>
  <si>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</si>
  <si>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</si>
  <si>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</si>
  <si>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</si>
  <si>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</si>
  <si>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</si>
  <si>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</si>
  <si>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</si>
  <si>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</si>
  <si>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</si>
  <si>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</si>
  <si>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</si>
  <si>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</si>
  <si>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</si>
  <si>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</si>
  <si>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</si>
  <si>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</si>
  <si>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</si>
  <si>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</si>
  <si>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</si>
  <si>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</si>
  <si>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</si>
  <si>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</si>
  <si>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</si>
  <si>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</si>
  <si>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</si>
  <si>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</si>
  <si>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</si>
  <si>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</si>
  <si>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</si>
  <si>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</si>
  <si>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</si>
  <si>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</si>
  <si>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</si>
  <si>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</si>
  <si>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</si>
  <si>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</si>
  <si>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</si>
  <si>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</si>
  <si>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</si>
  <si>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</si>
  <si>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</si>
  <si>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</si>
  <si>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</si>
  <si>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</si>
  <si>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</si>
  <si>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</si>
  <si>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</si>
  <si>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</si>
  <si>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</si>
  <si>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</si>
  <si>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</si>
  <si>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</si>
  <si>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</si>
  <si>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</si>
  <si>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</si>
  <si>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</si>
  <si>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</si>
  <si>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</si>
  <si>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</si>
  <si>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</si>
  <si>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</si>
  <si>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</si>
  <si>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</si>
  <si>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</si>
  <si>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</si>
  <si>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</si>
  <si>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</si>
  <si>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</si>
  <si>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</si>
  <si>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</si>
  <si>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</si>
  <si>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</si>
  <si>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</si>
  <si>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</si>
  <si>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</si>
  <si>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</si>
  <si>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</si>
  <si>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</si>
  <si>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</si>
  <si>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</si>
  <si>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</si>
  <si>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</si>
  <si>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</si>
  <si>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</si>
  <si>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</si>
  <si>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</si>
  <si>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</si>
  <si>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</si>
  <si>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</si>
  <si>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</si>
  <si>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</si>
  <si>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</si>
  <si>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</si>
  <si>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</si>
  <si>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</si>
  <si>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</si>
  <si>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</si>
  <si>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</si>
  <si>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</si>
  <si>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</si>
  <si>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</si>
  <si>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</si>
  <si>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</si>
  <si>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</si>
  <si>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</si>
  <si>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</si>
  <si>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</si>
  <si>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</si>
  <si>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</si>
  <si>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</si>
  <si>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</si>
  <si>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</si>
  <si>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</si>
  <si>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</si>
  <si>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</si>
  <si>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</si>
  <si>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</si>
  <si>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</si>
  <si>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</si>
  <si>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</si>
  <si>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</si>
  <si>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</si>
  <si>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</si>
  <si>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</si>
  <si>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</si>
  <si>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</si>
  <si>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</si>
  <si>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</si>
  <si>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</si>
  <si>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</si>
  <si>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</si>
  <si>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</si>
  <si>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</si>
  <si>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</si>
  <si>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</si>
  <si>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</si>
  <si>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</si>
  <si>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</si>
  <si>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</si>
  <si>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</si>
  <si>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</si>
  <si>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</si>
  <si>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</si>
  <si>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</si>
  <si>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</si>
  <si>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</si>
  <si>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</si>
  <si>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</si>
  <si>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</si>
  <si>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</si>
  <si>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</si>
  <si>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</si>
  <si>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</si>
  <si>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</si>
  <si>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</si>
  <si>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</si>
  <si>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</si>
  <si>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</si>
  <si>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</si>
  <si>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</si>
  <si>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</si>
  <si>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</si>
  <si>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</si>
  <si>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</si>
  <si>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</si>
  <si>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</si>
  <si>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</si>
  <si>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</si>
  <si>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</si>
  <si>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</si>
  <si>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</si>
  <si>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</si>
  <si>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</si>
  <si>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</si>
  <si>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</si>
  <si>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</si>
  <si>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</si>
  <si>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</si>
  <si>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</si>
  <si>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</si>
  <si>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</si>
  <si>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</si>
  <si>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</si>
  <si>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</si>
  <si>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</si>
  <si>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</si>
  <si>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</si>
  <si>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</si>
  <si>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</si>
  <si>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</si>
  <si>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</si>
  <si>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</si>
  <si>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</si>
  <si>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</si>
  <si>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</si>
  <si>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</si>
  <si>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</si>
  <si>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</si>
  <si>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</si>
  <si>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</si>
  <si>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</si>
  <si>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</si>
  <si>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</si>
  <si>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</si>
  <si>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</si>
  <si>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</si>
  <si>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</si>
  <si>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</si>
  <si>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</si>
  <si>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</si>
  <si>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</si>
  <si>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</si>
  <si>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</si>
  <si>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</si>
  <si>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</si>
  <si>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</si>
  <si>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</si>
  <si>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</si>
  <si>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</si>
  <si>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</si>
  <si>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</si>
  <si>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</si>
  <si>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</si>
  <si>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</si>
  <si>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</si>
  <si>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</si>
  <si>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</si>
  <si>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</si>
  <si>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</si>
  <si>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</si>
  <si>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</si>
  <si>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</si>
  <si>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</si>
  <si>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</si>
  <si>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</si>
  <si>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</si>
  <si>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</si>
  <si>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</si>
  <si>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</si>
  <si>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</si>
  <si>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</si>
  <si>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</si>
  <si>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</si>
  <si>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</si>
  <si>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</si>
  <si>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</si>
  <si>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</si>
  <si>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</si>
  <si>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</si>
  <si>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</si>
  <si>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</si>
  <si>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</si>
  <si>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</si>
  <si>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</si>
  <si>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</si>
  <si>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</si>
  <si>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</si>
  <si>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</si>
  <si>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</si>
  <si>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</si>
  <si>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</si>
  <si>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</si>
  <si>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</si>
  <si>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</si>
  <si>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</si>
  <si>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</si>
  <si>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</si>
  <si>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</si>
  <si>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</si>
  <si>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</si>
  <si>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</si>
  <si>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</si>
  <si>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</si>
  <si>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</si>
  <si>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</si>
  <si>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</si>
  <si>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</si>
  <si>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</si>
  <si>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</si>
  <si>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</si>
  <si>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</si>
  <si>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</si>
  <si>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</si>
  <si>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</si>
  <si>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</si>
  <si>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</si>
  <si>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</si>
  <si>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</si>
  <si>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</si>
  <si>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</si>
  <si>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</si>
  <si>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</si>
  <si>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</si>
  <si>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</si>
  <si>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</si>
  <si>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</si>
  <si>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</si>
  <si>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</si>
  <si>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</si>
  <si>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</si>
  <si>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</si>
  <si>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</si>
  <si>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</si>
  <si>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</si>
  <si>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</si>
  <si>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</si>
  <si>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</si>
  <si>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</si>
  <si>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</si>
  <si>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</si>
  <si>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</si>
  <si>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</si>
  <si>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</si>
  <si>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</si>
  <si>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</si>
  <si>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</si>
  <si>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</si>
  <si>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</si>
  <si>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</si>
  <si>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</si>
  <si>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</si>
  <si>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</si>
  <si>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</si>
  <si>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</si>
  <si>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</si>
  <si>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</si>
  <si>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</si>
  <si>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</si>
  <si>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</si>
  <si>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</si>
  <si>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</si>
  <si>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</si>
  <si>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</si>
  <si>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</si>
  <si>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</si>
  <si>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</si>
  <si>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</si>
  <si>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</si>
  <si>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</si>
  <si>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</si>
  <si>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</si>
  <si>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</si>
  <si>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</si>
  <si>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</si>
  <si>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</si>
  <si>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</si>
  <si>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</si>
  <si>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</si>
  <si>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</si>
  <si>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</si>
  <si>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</si>
  <si>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</si>
  <si>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</si>
  <si>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</si>
  <si>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</si>
  <si>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</si>
  <si>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</si>
  <si>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</si>
  <si>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</si>
  <si>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</si>
  <si>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</si>
  <si>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</si>
  <si>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</si>
  <si>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</si>
  <si>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</si>
  <si>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</si>
  <si>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</si>
  <si>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</si>
  <si>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</si>
  <si>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</si>
  <si>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</si>
  <si>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</si>
  <si>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</si>
  <si>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</si>
  <si>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</si>
  <si>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</si>
  <si>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</si>
  <si>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</si>
  <si>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</si>
  <si>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</si>
  <si>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</si>
  <si>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</si>
  <si>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</si>
  <si>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</si>
  <si>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</si>
  <si>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</si>
  <si>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</si>
  <si>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</si>
  <si>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</si>
  <si>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</si>
  <si>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</si>
  <si>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</si>
  <si>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</si>
  <si>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</si>
  <si>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</si>
  <si>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</si>
  <si>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</si>
  <si>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</si>
  <si>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</si>
  <si>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</si>
  <si>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</si>
  <si>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</si>
  <si>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</si>
  <si>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</si>
  <si>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</si>
  <si>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</si>
  <si>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</si>
  <si>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</si>
  <si>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</si>
  <si>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</si>
  <si>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</si>
  <si>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</si>
  <si>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</si>
  <si>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</si>
  <si>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</si>
  <si>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</si>
  <si>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</si>
  <si>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</si>
  <si>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</si>
  <si>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</si>
  <si>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</si>
  <si>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</si>
  <si>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</si>
  <si>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</si>
  <si>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</si>
  <si>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</si>
  <si>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</si>
  <si>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</si>
  <si>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</si>
  <si>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</si>
  <si>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</si>
  <si>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</si>
  <si>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</si>
  <si>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</si>
  <si>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</si>
  <si>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</si>
  <si>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</si>
  <si>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</si>
  <si>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</si>
  <si>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</si>
  <si>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</si>
  <si>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</si>
  <si>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</si>
  <si>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</si>
  <si>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</si>
  <si>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</si>
  <si>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</si>
  <si>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</si>
  <si>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</si>
  <si>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</si>
  <si>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</si>
  <si>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</si>
  <si>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</si>
  <si>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</si>
  <si>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</si>
  <si>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</si>
  <si>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</si>
  <si>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</si>
  <si>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</si>
  <si>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</si>
  <si>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</si>
  <si>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</si>
  <si>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</si>
  <si>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</si>
  <si>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</si>
  <si>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</si>
  <si>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</si>
  <si>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</si>
  <si>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</si>
  <si>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</si>
  <si>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</si>
  <si>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</si>
  <si>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</si>
  <si>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</si>
  <si>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</si>
  <si>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</si>
  <si>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</si>
  <si>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</si>
  <si>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</si>
  <si>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</si>
  <si>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</si>
  <si>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</si>
  <si>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</si>
  <si>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</si>
  <si>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</si>
  <si>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</si>
  <si>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</si>
  <si>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</si>
  <si>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</si>
  <si>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</si>
  <si>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</si>
  <si>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</si>
  <si>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</si>
  <si>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</si>
  <si>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</si>
  <si>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</si>
  <si>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</si>
  <si>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</si>
  <si>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</si>
  <si>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</si>
  <si>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</si>
  <si>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</si>
  <si>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</si>
  <si>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</si>
  <si>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</si>
  <si>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</si>
  <si>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</si>
  <si>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</si>
  <si>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</si>
  <si>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</si>
  <si>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</si>
  <si>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</si>
  <si>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</si>
  <si>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</si>
  <si>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</si>
  <si>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</si>
  <si>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</si>
  <si>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</si>
  <si>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</si>
  <si>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</si>
  <si>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</si>
  <si>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</si>
  <si>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</si>
  <si>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</si>
  <si>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</si>
  <si>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</si>
  <si>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</si>
  <si>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</si>
  <si>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</si>
  <si>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</si>
  <si>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</si>
  <si>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</si>
  <si>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</si>
  <si>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</si>
  <si>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</si>
  <si>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</si>
  <si>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</si>
  <si>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</si>
  <si>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</si>
  <si>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</si>
  <si>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</si>
  <si>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</si>
  <si>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</si>
  <si>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</si>
  <si>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</si>
  <si>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</si>
  <si>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</si>
  <si>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</si>
  <si>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</si>
  <si>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</si>
  <si>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</si>
  <si>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</si>
  <si>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</si>
  <si>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</si>
  <si>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</si>
  <si>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</si>
  <si>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</si>
  <si>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</si>
  <si>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</si>
  <si>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</si>
  <si>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</si>
  <si>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</si>
  <si>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</si>
  <si>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</si>
  <si>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</si>
  <si>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</si>
  <si>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</si>
  <si>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</si>
  <si>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</si>
  <si>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</si>
  <si>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</si>
  <si>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</si>
  <si>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</si>
  <si>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</si>
  <si>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</si>
  <si>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</si>
  <si>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</si>
  <si>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</si>
  <si>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</si>
  <si>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</si>
  <si>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</si>
  <si>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</si>
  <si>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</si>
  <si>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</si>
  <si>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</si>
  <si>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</si>
  <si>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</si>
  <si>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</si>
  <si>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</si>
  <si>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</si>
  <si>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</si>
  <si>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</si>
  <si>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</si>
  <si>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</si>
  <si>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</si>
  <si>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</si>
  <si>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</si>
  <si>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</si>
  <si>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</si>
  <si>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</si>
  <si>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</si>
  <si>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</si>
  <si>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</si>
  <si>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</si>
  <si>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</si>
  <si>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</si>
  <si>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</si>
  <si>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</si>
  <si>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</si>
  <si>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</si>
  <si>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</si>
  <si>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</si>
  <si>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</si>
  <si>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</si>
  <si>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</si>
  <si>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</si>
  <si>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</si>
  <si>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</si>
  <si>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</si>
  <si>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</si>
  <si>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</si>
  <si>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</si>
  <si>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</si>
  <si>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</si>
  <si>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</si>
  <si>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</si>
  <si>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</si>
  <si>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</si>
  <si>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</si>
  <si>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</si>
  <si>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</si>
  <si>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</si>
  <si>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</si>
  <si>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</si>
  <si>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</si>
  <si>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</si>
  <si>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</si>
  <si>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</si>
  <si>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</si>
  <si>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</si>
  <si>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</si>
  <si>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</si>
  <si>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</si>
  <si>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</si>
  <si>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</si>
  <si>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</si>
  <si>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</si>
  <si>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</si>
  <si>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</si>
  <si>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</si>
  <si>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</si>
  <si>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</si>
  <si>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</si>
  <si>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</si>
  <si>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</si>
  <si>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</si>
  <si>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</si>
  <si>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</si>
  <si>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</si>
  <si>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</si>
  <si>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</si>
  <si>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</si>
  <si>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</si>
  <si>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</si>
  <si>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</si>
  <si>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</si>
  <si>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</si>
  <si>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</si>
  <si>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</si>
  <si>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</si>
  <si>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</si>
  <si>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</si>
  <si>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</si>
  <si>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</si>
  <si>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</si>
  <si>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</si>
  <si>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</si>
  <si>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</si>
  <si>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</si>
  <si>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</si>
  <si>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</si>
  <si>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</si>
  <si>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</si>
  <si>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</si>
  <si>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</si>
  <si>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</si>
  <si>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</si>
  <si>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</si>
  <si>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</si>
  <si>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</si>
  <si>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</si>
  <si>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</si>
  <si>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</si>
  <si>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</si>
  <si>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</si>
  <si>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</si>
  <si>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</si>
  <si>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</si>
  <si>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</si>
  <si>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</si>
  <si>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</si>
  <si>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</si>
  <si>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</si>
  <si>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</si>
  <si>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</si>
  <si>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</si>
  <si>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</si>
  <si>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</si>
  <si>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</si>
  <si>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</si>
  <si>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</si>
  <si>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</si>
  <si>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</si>
  <si>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</si>
  <si>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</si>
  <si>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</si>
  <si>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</si>
  <si>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</si>
  <si>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</si>
  <si>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</si>
  <si>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</si>
  <si>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</si>
  <si>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</si>
  <si>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</si>
  <si>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</si>
  <si>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</si>
  <si>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</si>
  <si>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</si>
  <si>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</si>
  <si>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</si>
  <si>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</si>
  <si>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</si>
  <si>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</si>
  <si>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</si>
  <si>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</si>
  <si>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</si>
  <si>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</si>
  <si>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</si>
  <si>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</si>
  <si>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</si>
  <si>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</si>
  <si>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</si>
  <si>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</si>
  <si>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</si>
  <si>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</si>
  <si>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</si>
  <si>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</si>
  <si>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</si>
  <si>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</si>
  <si>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</si>
  <si>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</si>
  <si>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</si>
  <si>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</si>
  <si>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</si>
  <si>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</si>
  <si>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</si>
  <si>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</si>
  <si>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</si>
  <si>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</si>
  <si>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</si>
  <si>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</si>
  <si>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</si>
  <si>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</si>
  <si>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</si>
  <si>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</si>
  <si>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</si>
  <si>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</si>
  <si>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</si>
  <si>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</si>
  <si>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</si>
  <si>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</si>
  <si>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</si>
  <si>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</si>
  <si>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</si>
  <si>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</si>
  <si>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</si>
  <si>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</si>
  <si>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</si>
  <si>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</si>
  <si>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</si>
  <si>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</si>
  <si>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</si>
  <si>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</si>
  <si>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</si>
  <si>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</si>
  <si>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</si>
  <si>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</si>
  <si>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</si>
  <si>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</si>
  <si>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</si>
  <si>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</si>
  <si>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</si>
  <si>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</si>
  <si>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</si>
  <si>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</si>
  <si>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</si>
  <si>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</si>
  <si>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</si>
  <si>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</si>
  <si>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</si>
  <si>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</si>
  <si>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</si>
  <si>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</si>
  <si>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</si>
  <si>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</si>
  <si>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</si>
  <si>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</si>
  <si>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</si>
  <si>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</si>
  <si>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</si>
  <si>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</si>
  <si>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</si>
  <si>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</si>
  <si>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</si>
  <si>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</si>
  <si>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</si>
  <si>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</si>
  <si>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</si>
  <si>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</si>
  <si>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</si>
  <si>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</si>
  <si>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</si>
  <si>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</si>
  <si>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</si>
  <si>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</si>
  <si>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</si>
  <si>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</si>
  <si>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</si>
  <si>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</si>
  <si>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</si>
  <si>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</si>
  <si>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</si>
  <si>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</si>
  <si>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</si>
  <si>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</si>
  <si>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</si>
  <si>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</si>
  <si>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</si>
  <si>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</si>
  <si>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</si>
  <si>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</si>
  <si>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</si>
  <si>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</si>
  <si>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</si>
  <si>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</si>
  <si>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</si>
  <si>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</si>
  <si>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</si>
  <si>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</si>
  <si>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</si>
  <si>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</si>
  <si>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</si>
  <si>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</si>
  <si>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</si>
  <si>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</si>
  <si>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</si>
  <si>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</si>
  <si>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</si>
  <si>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</si>
  <si>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</si>
  <si>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</si>
  <si>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</si>
  <si>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</si>
  <si>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</si>
  <si>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</si>
  <si>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</si>
  <si>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</si>
  <si>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</si>
  <si>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</si>
  <si>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</si>
  <si>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</si>
  <si>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</si>
  <si>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</si>
  <si>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</si>
  <si>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</si>
  <si>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</si>
  <si>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</si>
  <si>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</si>
  <si>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</si>
  <si>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</si>
  <si>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</si>
  <si>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</si>
  <si>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</si>
  <si>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</si>
  <si>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</si>
  <si>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</si>
  <si>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</si>
  <si>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</si>
  <si>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</si>
  <si>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</si>
  <si>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</si>
  <si>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</si>
  <si>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</si>
  <si>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</si>
  <si>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</si>
  <si>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</si>
  <si>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</si>
  <si>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</si>
  <si>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</si>
  <si>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</si>
  <si>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</si>
  <si>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</si>
  <si>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</si>
  <si>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</si>
  <si>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</si>
  <si>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</si>
  <si>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</si>
  <si>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</si>
  <si>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</si>
  <si>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</si>
  <si>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</si>
  <si>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</si>
  <si>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</si>
  <si>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</si>
  <si>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</si>
  <si>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</si>
  <si>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</si>
  <si>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</si>
  <si>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</si>
  <si>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</si>
  <si>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</si>
  <si>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</si>
  <si>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</si>
  <si>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</si>
  <si>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</si>
  <si>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</si>
  <si>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</si>
  <si>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</si>
  <si>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</si>
  <si>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</si>
  <si>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</si>
  <si>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</si>
  <si>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</si>
  <si>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</si>
  <si>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</si>
  <si>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</si>
  <si>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</si>
  <si>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</si>
  <si>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</si>
  <si>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</si>
  <si>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</si>
  <si>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</si>
  <si>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</si>
  <si>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</si>
  <si>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</si>
  <si>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</si>
  <si>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</si>
  <si>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</si>
  <si>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</si>
  <si>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</si>
  <si>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</si>
  <si>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</si>
  <si>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</si>
  <si>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</si>
  <si>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</si>
  <si>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</si>
  <si>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</si>
  <si>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</si>
  <si>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</si>
  <si>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</si>
  <si>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</si>
  <si>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</si>
  <si>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</si>
  <si>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</si>
  <si>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</si>
  <si>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</si>
  <si>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</si>
  <si>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</si>
  <si>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</si>
  <si>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</si>
  <si>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</si>
  <si>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</si>
  <si>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</si>
  <si>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</si>
  <si>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</si>
  <si>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</si>
  <si>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</si>
  <si>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</si>
  <si>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</si>
  <si>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</si>
  <si>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</si>
  <si>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</si>
  <si>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</si>
  <si>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</si>
  <si>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</si>
  <si>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</si>
  <si>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</si>
  <si>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</si>
  <si>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</si>
  <si>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</si>
  <si>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</si>
  <si>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</si>
  <si>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</si>
  <si>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</si>
  <si>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</si>
  <si>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</si>
  <si>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</si>
  <si>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</si>
  <si>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</si>
  <si>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</si>
  <si>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</si>
  <si>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</si>
  <si>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</si>
  <si>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</si>
  <si>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</si>
  <si>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</si>
  <si>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</si>
  <si>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</si>
  <si>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</si>
  <si>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</si>
  <si>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</si>
  <si>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</si>
  <si>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</si>
  <si>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</si>
  <si>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</si>
  <si>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</si>
  <si>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</si>
  <si>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</si>
  <si>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</si>
  <si>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</si>
  <si>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</si>
  <si>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</si>
  <si>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</si>
  <si>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</si>
  <si>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</si>
  <si>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</si>
  <si>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</si>
  <si>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</si>
  <si>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</si>
  <si>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</si>
  <si>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</si>
  <si>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</si>
  <si>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</si>
  <si>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</si>
  <si>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</si>
  <si>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</si>
  <si>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</si>
  <si>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</si>
  <si>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</si>
  <si>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</si>
  <si>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</si>
  <si>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</si>
  <si>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</si>
  <si>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</si>
  <si>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</si>
  <si>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</si>
  <si>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</si>
  <si>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</si>
  <si>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</si>
  <si>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</si>
  <si>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</si>
  <si>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</si>
  <si>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</si>
  <si>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</si>
  <si>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</si>
  <si>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</si>
  <si>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</si>
  <si>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</si>
  <si>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</si>
  <si>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</si>
  <si>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</si>
  <si>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</si>
  <si>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</si>
  <si>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</si>
  <si>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</si>
  <si>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</si>
  <si>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</si>
  <si>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</si>
  <si>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</si>
  <si>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</si>
  <si>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</si>
  <si>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</si>
  <si>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</si>
  <si>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</si>
  <si>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</si>
  <si>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</si>
  <si>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</si>
  <si>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</si>
  <si>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</si>
  <si>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</si>
  <si>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</si>
  <si>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</si>
  <si>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</si>
  <si>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</si>
  <si>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</si>
  <si>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</si>
  <si>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</si>
  <si>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</si>
  <si>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</si>
  <si>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</si>
  <si>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</si>
  <si>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</si>
  <si>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</si>
  <si>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</si>
  <si>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</si>
  <si>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</si>
  <si>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</si>
  <si>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</si>
  <si>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</si>
  <si>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</si>
  <si>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</si>
  <si>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</si>
  <si>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</si>
  <si>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</si>
  <si>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</si>
  <si>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</si>
  <si>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</si>
  <si>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</si>
  <si>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</si>
  <si>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</si>
  <si>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</si>
  <si>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</si>
  <si>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</si>
  <si>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</si>
  <si>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</si>
  <si>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</si>
  <si>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</si>
  <si>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</si>
  <si>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</si>
  <si>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</si>
  <si>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</si>
  <si>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</si>
  <si>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</si>
  <si>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</si>
  <si>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</si>
  <si>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</si>
  <si>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</si>
  <si>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</si>
  <si>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</si>
  <si>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</si>
  <si>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</si>
  <si>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</si>
  <si>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</si>
  <si>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</si>
  <si>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</si>
  <si>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</si>
  <si>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</si>
  <si>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</si>
  <si>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</si>
  <si>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</si>
  <si>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</si>
  <si>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</si>
  <si>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</si>
  <si>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</si>
  <si>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</si>
  <si>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</si>
  <si>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</si>
  <si>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</si>
  <si>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</si>
  <si>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</si>
  <si>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</si>
  <si>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</si>
  <si>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</si>
  <si>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</si>
  <si>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</si>
  <si>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</si>
  <si>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</si>
  <si>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</si>
  <si>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</si>
  <si>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</si>
  <si>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</si>
  <si>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</si>
  <si>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</si>
  <si>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</si>
  <si>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</si>
  <si>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</si>
  <si>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</si>
  <si>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</si>
  <si>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</si>
  <si>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</si>
  <si>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</si>
  <si>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</si>
  <si>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</si>
  <si>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</si>
  <si>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</si>
  <si>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</si>
  <si>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</si>
  <si>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</si>
  <si>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</si>
  <si>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</si>
  <si>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</si>
  <si>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</si>
  <si>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</si>
  <si>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</si>
  <si>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</si>
  <si>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</si>
  <si>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</si>
  <si>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</si>
  <si>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</si>
  <si>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</si>
  <si>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</si>
  <si>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</si>
  <si>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</si>
  <si>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</si>
  <si>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</si>
  <si>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</si>
  <si>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</si>
  <si>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</si>
  <si>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</si>
  <si>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</si>
  <si>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</si>
  <si>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</si>
  <si>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</si>
  <si>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</si>
  <si>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</si>
  <si>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</si>
  <si>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</si>
  <si>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</si>
  <si>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</si>
  <si>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</si>
  <si>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</si>
  <si>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</si>
  <si>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</si>
  <si>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</si>
  <si>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</si>
  <si>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</si>
  <si>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</si>
  <si>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</si>
  <si>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</si>
  <si>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</si>
  <si>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</si>
  <si>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</si>
  <si>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</si>
  <si>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</si>
  <si>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</si>
  <si>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</si>
  <si>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</si>
  <si>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</si>
  <si>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</si>
  <si>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</si>
  <si>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</si>
  <si>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</si>
  <si>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</si>
  <si>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</si>
  <si>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</si>
  <si>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</si>
  <si>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</si>
  <si>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</si>
  <si>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</si>
  <si>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</si>
  <si>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</si>
  <si>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</si>
  <si>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</si>
  <si>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</si>
  <si>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</si>
  <si>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</si>
  <si>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</si>
  <si>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</si>
  <si>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</si>
  <si>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</si>
  <si>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</si>
  <si>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</si>
  <si>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</si>
  <si>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</si>
  <si>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</si>
  <si>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</si>
  <si>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</si>
  <si>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</si>
  <si>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</si>
  <si>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</si>
  <si>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</si>
  <si>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</si>
  <si>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</si>
  <si>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</si>
  <si>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</si>
  <si>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</si>
  <si>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</si>
  <si>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</si>
  <si>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</si>
  <si>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</si>
  <si>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</si>
  <si>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</si>
  <si>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</si>
  <si>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</si>
  <si>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</si>
  <si>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</si>
  <si>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</si>
  <si>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</si>
  <si>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</si>
  <si>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</si>
  <si>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</si>
  <si>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</si>
  <si>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</si>
  <si>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</si>
  <si>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</si>
  <si>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</si>
  <si>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</si>
  <si>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</si>
  <si>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</si>
  <si>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</si>
  <si>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</si>
  <si>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</si>
  <si>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</si>
  <si>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</si>
  <si>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</si>
  <si>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</si>
  <si>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</si>
  <si>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</si>
  <si>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</si>
  <si>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</si>
  <si>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</si>
  <si>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</si>
  <si>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</si>
  <si>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</si>
  <si>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</si>
  <si>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</si>
  <si>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</si>
  <si>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</si>
  <si>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</si>
  <si>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</si>
  <si>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</si>
  <si>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</si>
  <si>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</si>
  <si>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</si>
  <si>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</si>
  <si>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</si>
  <si>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</si>
  <si>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</si>
  <si>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</si>
  <si>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</si>
  <si>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</si>
  <si>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</si>
  <si>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</si>
  <si>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</si>
  <si>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</si>
  <si>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</si>
  <si>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</si>
  <si>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</si>
  <si>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</si>
  <si>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</si>
  <si>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</si>
  <si>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</si>
  <si>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</si>
  <si>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</si>
  <si>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</si>
  <si>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</si>
  <si>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</si>
  <si>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</si>
  <si>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</si>
  <si>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</si>
  <si>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</si>
  <si>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</si>
  <si>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</si>
  <si>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</si>
  <si>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</si>
  <si>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</si>
  <si>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</si>
  <si>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</si>
  <si>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</si>
  <si>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</si>
  <si>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</si>
  <si>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</si>
  <si>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</si>
  <si>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</si>
  <si>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</si>
  <si>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</si>
  <si>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</si>
  <si>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</si>
  <si>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</si>
  <si>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</si>
  <si>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</si>
  <si>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</si>
  <si>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</si>
  <si>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</si>
  <si>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</si>
  <si>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</si>
  <si>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</si>
  <si>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</si>
  <si>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</si>
  <si>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</si>
  <si>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</si>
  <si>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</si>
  <si>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</si>
  <si>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</si>
  <si>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</si>
  <si>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</si>
  <si>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</si>
  <si>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</si>
  <si>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</si>
  <si>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</si>
  <si>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</si>
  <si>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</si>
  <si>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</si>
  <si>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</si>
  <si>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</si>
  <si>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</si>
  <si>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</si>
  <si>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</si>
  <si>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</si>
  <si>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</si>
  <si>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</si>
  <si>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</si>
  <si>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</si>
  <si>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</si>
  <si>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</si>
  <si>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</si>
  <si>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</si>
  <si>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</si>
  <si>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</si>
  <si>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</si>
  <si>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</si>
  <si>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</si>
  <si>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</si>
  <si>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</si>
  <si>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</si>
  <si>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</si>
  <si>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</si>
  <si>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</si>
  <si>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</si>
  <si>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</si>
  <si>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</si>
  <si>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</si>
  <si>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</si>
  <si>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</si>
  <si>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</si>
  <si>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</si>
  <si>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</si>
  <si>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</si>
  <si>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</si>
  <si>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</si>
  <si>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</si>
  <si>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</si>
  <si>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</si>
  <si>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</si>
  <si>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</si>
  <si>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</si>
  <si>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</si>
  <si>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</si>
  <si>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</si>
  <si>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</si>
  <si>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</si>
  <si>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</si>
  <si>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</si>
  <si>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</si>
  <si>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</si>
  <si>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</si>
  <si>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</si>
  <si>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</si>
  <si>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</si>
  <si>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</si>
  <si>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</si>
  <si>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</si>
  <si>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</si>
  <si>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</si>
  <si>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</si>
  <si>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</si>
  <si>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</si>
  <si>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</si>
  <si>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</si>
  <si>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</si>
  <si>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</si>
  <si>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</si>
  <si>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</si>
  <si>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</si>
  <si>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</si>
  <si>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</si>
  <si>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</si>
  <si>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</si>
  <si>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</si>
  <si>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</si>
  <si>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</si>
  <si>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</si>
  <si>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</si>
  <si>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</si>
  <si>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</si>
  <si>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</si>
  <si>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</si>
  <si>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</si>
  <si>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</si>
  <si>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</si>
  <si>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</si>
  <si>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</si>
  <si>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</si>
  <si>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</si>
  <si>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</si>
  <si>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</si>
  <si>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</si>
  <si>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</si>
  <si>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</si>
  <si>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</si>
  <si>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</si>
  <si>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</si>
  <si>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</si>
  <si>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</si>
  <si>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</si>
  <si>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</si>
  <si>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</si>
  <si>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</si>
  <si>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</si>
  <si>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</si>
  <si>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</si>
  <si>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</si>
  <si>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</si>
  <si>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</si>
  <si>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</si>
  <si>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</si>
  <si>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</si>
  <si>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</si>
  <si>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</si>
  <si>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</si>
  <si>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</si>
  <si>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</si>
  <si>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</si>
  <si>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</si>
  <si>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</si>
  <si>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</si>
  <si>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</si>
  <si>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</si>
  <si>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</si>
  <si>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</si>
  <si>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</si>
  <si>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</si>
  <si>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</si>
  <si>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</si>
  <si>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</si>
  <si>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</si>
  <si>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</si>
  <si>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</si>
  <si>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</si>
  <si>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</si>
  <si>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</si>
  <si>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</si>
  <si>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</si>
  <si>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</si>
  <si>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</si>
  <si>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</si>
  <si>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</si>
  <si>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</si>
  <si>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</si>
  <si>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</si>
  <si>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</si>
  <si>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</si>
  <si>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</si>
  <si>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</si>
  <si>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</si>
  <si>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</si>
  <si>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</si>
  <si>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</si>
  <si>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</si>
  <si>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</si>
  <si>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</si>
  <si>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</si>
  <si>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</si>
  <si>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</si>
  <si>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</si>
  <si>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</si>
  <si>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</si>
  <si>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</si>
  <si>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</si>
  <si>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</si>
  <si>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</si>
  <si>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</si>
  <si>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</si>
  <si>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</si>
  <si>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</si>
  <si>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</si>
  <si>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</si>
  <si>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</si>
  <si>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</si>
  <si>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</si>
  <si>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</si>
  <si>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</si>
  <si>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</si>
  <si>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</si>
  <si>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</si>
  <si>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</si>
  <si>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</si>
  <si>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</si>
  <si>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</si>
  <si>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</si>
  <si>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</si>
  <si>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</si>
  <si>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</si>
  <si>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</si>
  <si>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</si>
  <si>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</si>
  <si>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</si>
  <si>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</si>
  <si>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</si>
  <si>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</si>
  <si>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</si>
  <si>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</si>
  <si>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</si>
  <si>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</si>
  <si>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</si>
  <si>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</si>
  <si>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</si>
  <si>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</si>
  <si>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</si>
  <si>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</si>
  <si>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</si>
  <si>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</si>
  <si>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</si>
  <si>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</si>
  <si>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</si>
  <si>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</si>
  <si>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</si>
  <si>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</si>
  <si>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</si>
  <si>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</si>
  <si>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</si>
  <si>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</si>
  <si>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</si>
  <si>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</si>
  <si>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</si>
  <si>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</si>
  <si>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</si>
  <si>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</si>
  <si>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</si>
  <si>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</si>
  <si>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</si>
  <si>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</si>
  <si>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</si>
  <si>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</si>
  <si>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</si>
  <si>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</si>
  <si>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</si>
  <si>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</si>
  <si>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</si>
  <si>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</si>
  <si>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</si>
  <si>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</si>
  <si>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</si>
  <si>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</si>
  <si>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</si>
  <si>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</si>
  <si>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</si>
  <si>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</si>
  <si>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</si>
  <si>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</si>
  <si>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</si>
  <si>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</si>
  <si>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</si>
  <si>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</si>
  <si>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</si>
  <si>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</si>
  <si>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</si>
  <si>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</si>
  <si>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</si>
  <si>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</si>
  <si>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</si>
  <si>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</si>
  <si>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</si>
  <si>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</si>
  <si>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</si>
  <si>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</si>
  <si>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</si>
  <si>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</si>
  <si>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</si>
  <si>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</si>
  <si>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</si>
  <si>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</si>
  <si>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</si>
  <si>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</si>
  <si>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</si>
  <si>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</si>
  <si>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</si>
  <si>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</si>
  <si>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</si>
  <si>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</si>
  <si>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</si>
  <si>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</si>
  <si>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</si>
  <si>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</si>
  <si>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</si>
  <si>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</si>
  <si>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</si>
  <si>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</si>
  <si>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</si>
  <si>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</si>
  <si>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</si>
  <si>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</si>
  <si>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</si>
  <si>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</si>
  <si>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</si>
  <si>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</si>
  <si>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</si>
  <si>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</si>
  <si>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</si>
  <si>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</si>
  <si>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</si>
  <si>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</si>
  <si>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</si>
  <si>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</si>
  <si>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</si>
  <si>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</si>
  <si>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</si>
  <si>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</si>
  <si>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</si>
  <si>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</si>
  <si>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</si>
  <si>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</si>
  <si>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</si>
  <si>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</si>
  <si>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</si>
  <si>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</si>
  <si>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</si>
  <si>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</si>
  <si>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</si>
  <si>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</si>
  <si>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</si>
  <si>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</si>
  <si>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</si>
  <si>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</si>
  <si>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</si>
  <si>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</si>
  <si>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</si>
  <si>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</si>
  <si>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</si>
  <si>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</si>
  <si>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</si>
  <si>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</si>
  <si>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</si>
  <si>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</si>
  <si>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</si>
  <si>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</si>
  <si>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</si>
  <si>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</si>
  <si>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</si>
  <si>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</si>
  <si>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</si>
  <si>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</si>
  <si>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</si>
  <si>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</si>
  <si>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</si>
  <si>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</si>
  <si>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</si>
  <si>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</si>
  <si>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</si>
  <si>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</si>
  <si>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</si>
  <si>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</si>
  <si>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</si>
  <si>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</si>
  <si>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</si>
  <si>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</si>
  <si>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</si>
  <si>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</si>
  <si>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</si>
  <si>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</si>
  <si>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</si>
  <si>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</si>
  <si>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</si>
  <si>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</si>
  <si>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</si>
  <si>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</si>
  <si>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</si>
  <si>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</si>
  <si>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</si>
  <si>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</si>
  <si>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</si>
  <si>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</si>
  <si>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</si>
  <si>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</si>
  <si>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</si>
  <si>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</si>
  <si>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</si>
  <si>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</si>
  <si>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</si>
  <si>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</si>
  <si>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</si>
  <si>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</si>
  <si>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</si>
  <si>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</si>
  <si>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</si>
  <si>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</si>
  <si>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</si>
  <si>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</si>
  <si>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</si>
  <si>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</si>
  <si>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</si>
  <si>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</si>
  <si>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</si>
  <si>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</si>
  <si>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</si>
  <si>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</si>
  <si>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</si>
  <si>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</si>
  <si>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</si>
  <si>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</si>
  <si>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</si>
  <si>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</si>
  <si>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</si>
  <si>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</si>
  <si>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</si>
  <si>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</si>
  <si>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</si>
  <si>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</si>
  <si>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</si>
  <si>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</si>
  <si>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</si>
  <si>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</si>
  <si>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</si>
  <si>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</si>
  <si>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</si>
  <si>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</si>
  <si>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</si>
  <si>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</si>
  <si>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</si>
  <si>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</si>
  <si>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</si>
  <si>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</si>
  <si>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</si>
  <si>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</si>
  <si>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</si>
  <si>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</si>
  <si>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</si>
  <si>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</si>
  <si>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</si>
  <si>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</si>
  <si>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</si>
  <si>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</si>
  <si>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</si>
  <si>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</si>
  <si>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</si>
  <si>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</si>
  <si>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</si>
  <si>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</si>
  <si>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</si>
  <si>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</si>
  <si>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</si>
  <si>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</si>
  <si>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</si>
  <si>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</si>
  <si>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</si>
  <si>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</si>
  <si>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</si>
  <si>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</si>
  <si>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</si>
  <si>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</si>
  <si>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</si>
  <si>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</si>
  <si>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</si>
  <si>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</si>
  <si>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</si>
  <si>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</si>
  <si>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</si>
  <si>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</si>
  <si>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</si>
  <si>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</si>
  <si>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</si>
  <si>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</si>
  <si>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</si>
  <si>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</si>
  <si>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</si>
  <si>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</si>
  <si>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</si>
  <si>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</si>
  <si>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</si>
  <si>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</si>
  <si>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</si>
  <si>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</si>
  <si>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</si>
  <si>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</si>
  <si>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</si>
  <si>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</si>
  <si>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</si>
  <si>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</si>
  <si>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</si>
  <si>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</si>
  <si>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</si>
  <si>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</si>
  <si>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</si>
  <si>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</si>
  <si>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</si>
  <si>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</si>
  <si>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</si>
  <si>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</si>
  <si>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</si>
  <si>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</si>
  <si>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</si>
  <si>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</si>
  <si>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</si>
  <si>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</si>
  <si>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</si>
  <si>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</si>
  <si>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</si>
  <si>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</si>
  <si>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</si>
  <si>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</si>
  <si>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</si>
  <si>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</si>
  <si>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</si>
  <si>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</si>
  <si>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</si>
  <si>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</si>
  <si>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</si>
  <si>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</si>
  <si>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</si>
  <si>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</si>
  <si>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</si>
  <si>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</si>
  <si>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</si>
  <si>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</si>
  <si>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</si>
  <si>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</si>
  <si>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</si>
  <si>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</si>
  <si>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</si>
  <si>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</si>
  <si>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</si>
  <si>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</si>
  <si>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</si>
  <si>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</si>
  <si>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</si>
  <si>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</si>
  <si>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</si>
  <si>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</si>
  <si>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</si>
  <si>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</si>
  <si>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</si>
  <si>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</si>
  <si>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</si>
  <si>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</si>
  <si>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</si>
  <si>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</si>
  <si>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</si>
  <si>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</si>
  <si>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</si>
  <si>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</si>
  <si>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</si>
  <si>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</si>
  <si>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</si>
  <si>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</si>
  <si>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</si>
  <si>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</si>
  <si>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</si>
  <si>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</si>
  <si>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</si>
  <si>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</si>
  <si>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</si>
  <si>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</si>
  <si>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</si>
  <si>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</si>
  <si>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</si>
  <si>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</si>
  <si>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</si>
  <si>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</si>
  <si>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</si>
  <si>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</si>
  <si>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</si>
  <si>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</si>
  <si>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</si>
  <si>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</si>
  <si>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</si>
  <si>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</si>
  <si>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</si>
  <si>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</si>
  <si>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</si>
  <si>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</si>
  <si>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</si>
  <si>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</si>
  <si>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</si>
  <si>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</si>
  <si>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</si>
  <si>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</si>
  <si>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</si>
  <si>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</si>
  <si>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</si>
  <si>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</si>
  <si>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</si>
  <si>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</si>
  <si>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</si>
  <si>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</si>
  <si>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</si>
  <si>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</si>
  <si>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</si>
  <si>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</si>
  <si>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</si>
  <si>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</si>
  <si>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</si>
  <si>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</si>
  <si>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</si>
  <si>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</si>
  <si>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</si>
  <si>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</si>
  <si>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</si>
  <si>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</si>
  <si>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</si>
  <si>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</si>
  <si>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</si>
  <si>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</si>
  <si>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</si>
  <si>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</si>
  <si>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</si>
  <si>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</si>
  <si>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</si>
  <si>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</si>
  <si>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</si>
  <si>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</si>
  <si>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</si>
  <si>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</si>
  <si>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</si>
  <si>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</si>
  <si>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</si>
  <si>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</si>
  <si>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</si>
  <si>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</si>
  <si>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</si>
  <si>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</si>
  <si>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</si>
  <si>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</si>
  <si>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</si>
  <si>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</si>
  <si>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</si>
  <si>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</si>
  <si>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</si>
  <si>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</si>
  <si>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</si>
  <si>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</si>
  <si>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</si>
  <si>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</si>
  <si>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</si>
  <si>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</si>
  <si>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</si>
  <si>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</si>
  <si>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</si>
  <si>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</si>
  <si>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</si>
  <si>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</si>
  <si>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</si>
  <si>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</si>
  <si>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</si>
  <si>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</si>
  <si>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</si>
  <si>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</si>
  <si>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</si>
  <si>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</si>
  <si>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</si>
  <si>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</si>
  <si>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</si>
  <si>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</si>
  <si>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</si>
  <si>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</si>
  <si>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</si>
  <si>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</si>
  <si>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</si>
  <si>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</si>
  <si>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</si>
  <si>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</si>
  <si>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</si>
  <si>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</si>
  <si>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</si>
  <si>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</si>
  <si>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</si>
  <si>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</si>
  <si>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</si>
  <si>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</si>
  <si>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</si>
  <si>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</si>
  <si>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</si>
  <si>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</si>
  <si>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</si>
  <si>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</si>
  <si>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</si>
  <si>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</si>
  <si>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</si>
  <si>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</si>
  <si>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</si>
  <si>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</si>
  <si>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</si>
  <si>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</si>
  <si>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</si>
  <si>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</si>
  <si>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</si>
  <si>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</si>
  <si>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</si>
  <si>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</si>
  <si>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</si>
  <si>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</si>
  <si>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</si>
  <si>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</si>
  <si>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</si>
  <si>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</si>
  <si>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</si>
  <si>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</si>
  <si>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</si>
  <si>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</si>
  <si>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</si>
  <si>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</si>
  <si>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</si>
  <si>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</si>
  <si>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</si>
  <si>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</si>
  <si>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</si>
  <si>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</si>
  <si>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</si>
  <si>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</si>
  <si>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</si>
  <si>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</si>
  <si>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</si>
  <si>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</si>
  <si>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</si>
  <si>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</si>
  <si>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</si>
  <si>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</si>
  <si>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</si>
  <si>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</si>
  <si>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</si>
  <si>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</si>
  <si>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</si>
  <si>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</si>
  <si>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</si>
  <si>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</si>
  <si>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</si>
  <si>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</si>
  <si>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</si>
  <si>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</si>
  <si>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</si>
  <si>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</si>
  <si>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</si>
  <si>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</si>
  <si>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</si>
  <si>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</si>
  <si>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</si>
  <si>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</si>
  <si>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</si>
  <si>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</si>
  <si>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</si>
  <si>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</si>
  <si>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</si>
  <si>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</si>
  <si>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</si>
  <si>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</si>
  <si>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</si>
  <si>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</si>
  <si>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</si>
  <si>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</si>
  <si>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</si>
  <si>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</si>
  <si>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</si>
  <si>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</si>
  <si>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</si>
  <si>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</si>
  <si>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</si>
  <si>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</si>
  <si>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</si>
  <si>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</si>
  <si>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</si>
  <si>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</si>
  <si>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</si>
  <si>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</si>
  <si>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</si>
  <si>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</si>
  <si>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</si>
  <si>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</si>
  <si>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</si>
  <si>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</si>
  <si>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</si>
  <si>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</si>
  <si>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</si>
  <si>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</si>
  <si>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</si>
  <si>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</si>
  <si>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</si>
  <si>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</si>
  <si>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</si>
  <si>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</si>
  <si>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</si>
  <si>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</si>
  <si>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</si>
  <si>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</si>
  <si>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</si>
  <si>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</si>
  <si>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</si>
  <si>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</si>
  <si>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</si>
  <si>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</si>
  <si>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</si>
  <si>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</si>
  <si>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</si>
  <si>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</si>
  <si>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</si>
  <si>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</si>
  <si>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</si>
  <si>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</si>
  <si>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</si>
  <si>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</si>
  <si>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</si>
  <si>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</si>
  <si>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</si>
  <si>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</si>
  <si>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</si>
  <si>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</si>
  <si>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</si>
  <si>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</si>
  <si>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</si>
  <si>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</si>
  <si>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</si>
  <si>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</si>
  <si>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</si>
  <si>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</si>
  <si>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</si>
  <si>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</si>
  <si>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</si>
  <si>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</si>
  <si>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</si>
  <si>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</si>
  <si>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</si>
  <si>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</si>
  <si>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</si>
  <si>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</si>
  <si>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</si>
  <si>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</si>
  <si>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</si>
  <si>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</si>
  <si>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</si>
  <si>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</si>
  <si>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</si>
  <si>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</si>
  <si>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</si>
  <si>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</si>
  <si>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</si>
  <si>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</si>
  <si>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</si>
  <si>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</si>
  <si>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</si>
  <si>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</si>
  <si>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</si>
  <si>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</si>
  <si>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</si>
  <si>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</si>
  <si>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</si>
  <si>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</si>
  <si>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</si>
  <si>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</si>
  <si>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</si>
  <si>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</si>
  <si>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</si>
  <si>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</si>
  <si>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</si>
  <si>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</si>
  <si>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</si>
  <si>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</si>
  <si>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</si>
  <si>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</si>
  <si>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</si>
  <si>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</si>
  <si>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</si>
  <si>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</si>
  <si>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</si>
  <si>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</si>
  <si>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</si>
  <si>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</si>
  <si>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</si>
  <si>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</si>
  <si>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</si>
  <si>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</si>
  <si>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</si>
  <si>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</si>
  <si>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</si>
  <si>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</si>
  <si>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</si>
  <si>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</si>
  <si>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</si>
  <si>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</si>
  <si>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</si>
  <si>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</si>
  <si>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</si>
  <si>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</si>
  <si>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</si>
  <si>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</si>
  <si>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</si>
  <si>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</si>
  <si>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</si>
  <si>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</si>
  <si>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</si>
  <si>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</si>
  <si>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</si>
  <si>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</si>
  <si>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</si>
  <si>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</si>
  <si>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</si>
  <si>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</si>
  <si>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</si>
  <si>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</si>
  <si>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</si>
  <si>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</si>
  <si>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</si>
  <si>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</si>
  <si>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</si>
  <si>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</si>
  <si>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</si>
  <si>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</si>
  <si>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</si>
  <si>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</si>
  <si>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</si>
  <si>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</si>
  <si>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</si>
  <si>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</si>
  <si>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</si>
  <si>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</si>
  <si>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</si>
  <si>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</si>
  <si>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</si>
  <si>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</si>
  <si>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</si>
  <si>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</si>
  <si>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</si>
  <si>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</si>
  <si>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</si>
  <si>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</si>
  <si>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</si>
  <si>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</si>
  <si>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</si>
  <si>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</si>
  <si>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</si>
  <si>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</si>
  <si>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</si>
  <si>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</si>
  <si>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</si>
  <si>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</si>
  <si>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</si>
  <si>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</si>
  <si>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</si>
  <si>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</si>
  <si>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</si>
  <si>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</si>
  <si>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</si>
  <si>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</si>
  <si>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</si>
  <si>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</si>
  <si>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</si>
  <si>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</si>
  <si>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</si>
  <si>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</si>
  <si>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</si>
  <si>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</si>
  <si>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</si>
  <si>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</si>
  <si>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</si>
  <si>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</si>
  <si>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</si>
  <si>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</si>
  <si>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</si>
  <si>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</si>
  <si>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</si>
  <si>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</si>
  <si>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</si>
  <si>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</si>
  <si>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</si>
  <si>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</si>
  <si>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</si>
  <si>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</si>
  <si>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</si>
  <si>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</si>
  <si>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</si>
  <si>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</si>
  <si>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</si>
  <si>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</si>
  <si>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</si>
  <si>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</si>
  <si>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</si>
  <si>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</si>
  <si>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</si>
  <si>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</si>
  <si>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</si>
  <si>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</si>
  <si>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</si>
  <si>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</si>
  <si>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</si>
  <si>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</si>
  <si>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</si>
  <si>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</si>
  <si>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</si>
  <si>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</si>
  <si>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</si>
  <si>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</si>
  <si>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</si>
  <si>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</si>
  <si>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</si>
  <si>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</si>
  <si>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</si>
  <si>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</si>
  <si>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</si>
  <si>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</si>
  <si>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</si>
  <si>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</si>
  <si>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</si>
  <si>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</si>
  <si>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</si>
  <si>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</si>
  <si>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</si>
  <si>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</si>
  <si>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</si>
  <si>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</si>
  <si>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</si>
  <si>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</si>
  <si>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</si>
  <si>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</si>
  <si>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</si>
  <si>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</si>
  <si>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</si>
  <si>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</si>
  <si>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</si>
  <si>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</si>
  <si>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</si>
  <si>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</si>
  <si>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</si>
  <si>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</si>
  <si>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</si>
  <si>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</si>
  <si>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</si>
  <si>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</si>
  <si>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</si>
  <si>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</si>
  <si>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</si>
  <si>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</si>
  <si>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</si>
  <si>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</si>
  <si>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</si>
  <si>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</si>
  <si>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</si>
  <si>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</si>
  <si>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</si>
  <si>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</si>
  <si>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</si>
  <si>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</si>
  <si>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</si>
  <si>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</si>
  <si>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</si>
  <si>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</si>
  <si>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</si>
  <si>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</si>
  <si>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</si>
  <si>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</si>
  <si>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</si>
  <si>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</si>
  <si>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</si>
  <si>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</si>
  <si>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</si>
  <si>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</si>
  <si>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</si>
  <si>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</si>
  <si>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</si>
  <si>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</si>
  <si>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</si>
  <si>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</si>
  <si>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</si>
  <si>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</si>
  <si>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</si>
  <si>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</si>
  <si>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</si>
  <si>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</si>
  <si>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</si>
  <si>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</si>
  <si>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</si>
  <si>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</si>
  <si>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</si>
  <si>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</si>
  <si>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</si>
  <si>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</si>
  <si>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</si>
  <si>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</si>
  <si>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</si>
  <si>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</si>
  <si>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</si>
  <si>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</si>
  <si>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</si>
  <si>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</si>
  <si>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</si>
  <si>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</si>
  <si>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</si>
  <si>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</si>
  <si>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</si>
  <si>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</si>
  <si>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</si>
  <si>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</si>
  <si>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</si>
  <si>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</si>
  <si>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</si>
  <si>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</si>
  <si>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</si>
  <si>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</si>
  <si>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</si>
  <si>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</si>
  <si>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</si>
  <si>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</si>
  <si>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</si>
  <si>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</si>
  <si>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</si>
  <si>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</si>
  <si>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</si>
  <si>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</si>
  <si>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</si>
  <si>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</si>
  <si>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</si>
  <si>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</si>
  <si>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</si>
  <si>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</si>
  <si>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</si>
  <si>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</si>
  <si>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</si>
  <si>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</si>
  <si>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</si>
  <si>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</si>
  <si>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</si>
  <si>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</si>
  <si>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</si>
  <si>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</si>
  <si>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</si>
  <si>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</si>
  <si>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</si>
  <si>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</si>
  <si>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</si>
  <si>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</si>
  <si>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</si>
  <si>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</si>
  <si>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</si>
  <si>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</si>
  <si>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</si>
  <si>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</si>
  <si>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</si>
  <si>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</si>
  <si>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</si>
  <si>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</si>
  <si>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</si>
  <si>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</si>
  <si>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</si>
  <si>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</si>
  <si>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</si>
  <si>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</si>
  <si>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</si>
  <si>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</si>
  <si>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</si>
  <si>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</si>
  <si>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</si>
  <si>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</si>
  <si>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</si>
  <si>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</si>
  <si>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</si>
  <si>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</si>
  <si>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</si>
  <si>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</si>
  <si>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</si>
  <si>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</si>
  <si>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</si>
  <si>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</si>
  <si>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</si>
  <si>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</si>
  <si>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</si>
  <si>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</si>
  <si>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</si>
  <si>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</si>
  <si>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</si>
  <si>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</si>
  <si>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</si>
  <si>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</si>
  <si>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</si>
  <si>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</si>
  <si>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</si>
  <si>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</si>
  <si>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</si>
  <si>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</si>
  <si>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</si>
  <si>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</si>
  <si>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</si>
  <si>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</si>
  <si>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</si>
  <si>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</si>
  <si>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</si>
  <si>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</si>
  <si>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</si>
  <si>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</si>
  <si>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</si>
  <si>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</si>
  <si>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</si>
  <si>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</si>
  <si>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</si>
  <si>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</si>
  <si>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</si>
  <si>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</si>
  <si>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</si>
  <si>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</si>
  <si>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</si>
  <si>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</si>
  <si>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</si>
  <si>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</si>
  <si>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</si>
  <si>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</si>
  <si>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</si>
  <si>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</si>
  <si>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</si>
  <si>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</si>
  <si>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</si>
  <si>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</si>
  <si>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</si>
  <si>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</si>
  <si>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</si>
  <si>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</si>
  <si>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</si>
  <si>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</si>
  <si>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</si>
  <si>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</si>
  <si>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</si>
  <si>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</si>
  <si>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</si>
  <si>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</si>
  <si>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</si>
  <si>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</si>
  <si>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</si>
  <si>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</si>
  <si>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</si>
  <si>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</si>
  <si>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</si>
  <si>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</si>
  <si>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</si>
  <si>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</si>
  <si>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</si>
  <si>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</si>
  <si>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</si>
  <si>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</si>
  <si>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</si>
  <si>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</si>
  <si>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</si>
  <si>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</si>
  <si>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</si>
  <si>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</si>
  <si>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</si>
  <si>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</si>
  <si>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</si>
  <si>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</si>
  <si>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</si>
  <si>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</si>
  <si>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</si>
  <si>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</si>
  <si>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</si>
  <si>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</si>
  <si>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</si>
  <si>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</si>
  <si>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</si>
  <si>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</si>
  <si>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</si>
  <si>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</si>
  <si>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</si>
  <si>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</si>
  <si>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</si>
  <si>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</si>
  <si>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</si>
  <si>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</si>
  <si>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</si>
  <si>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</si>
  <si>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</si>
  <si>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</si>
  <si>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</si>
  <si>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</si>
  <si>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</si>
  <si>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</si>
  <si>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</si>
  <si>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</si>
  <si>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</si>
  <si>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</si>
  <si>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</si>
  <si>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</si>
  <si>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</si>
  <si>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</si>
  <si>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</si>
  <si>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</si>
  <si>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</si>
  <si>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</si>
  <si>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</si>
  <si>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</si>
  <si>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</si>
  <si>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</si>
  <si>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</si>
  <si>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</si>
  <si>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</si>
  <si>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</si>
  <si>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</si>
  <si>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</si>
  <si>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</si>
  <si>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</si>
  <si>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</si>
  <si>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</si>
  <si>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</si>
  <si>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</si>
  <si>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</si>
  <si>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</si>
  <si>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</si>
  <si>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</si>
  <si>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</si>
  <si>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</si>
  <si>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</si>
  <si>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</si>
  <si>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</si>
  <si>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</si>
  <si>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</si>
  <si>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</si>
  <si>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</si>
  <si>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</si>
  <si>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</si>
  <si>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</si>
  <si>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</si>
  <si>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</si>
  <si>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</si>
  <si>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</si>
  <si>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</si>
  <si>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</si>
  <si>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</si>
  <si>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</si>
  <si>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</si>
  <si>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</si>
  <si>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</si>
  <si>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</si>
  <si>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</si>
  <si>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</si>
  <si>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</si>
  <si>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</si>
  <si>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</si>
  <si>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</si>
  <si>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</si>
  <si>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</si>
  <si>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</si>
  <si>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</si>
  <si>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</si>
  <si>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</si>
  <si>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</si>
  <si>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</si>
  <si>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</si>
  <si>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</si>
  <si>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</si>
  <si>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</si>
  <si>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</si>
  <si>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</si>
  <si>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</si>
  <si>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</si>
  <si>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</si>
  <si>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</si>
  <si>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</si>
  <si>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</si>
  <si>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</si>
  <si>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</si>
  <si>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</si>
  <si>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</si>
  <si>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</si>
  <si>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</si>
  <si>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</si>
  <si>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</si>
  <si>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</si>
  <si>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</si>
  <si>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</si>
  <si>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</si>
  <si>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</si>
  <si>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</si>
  <si>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</si>
  <si>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</si>
  <si>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</si>
  <si>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</si>
  <si>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</si>
  <si>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</si>
  <si>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</si>
  <si>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</si>
  <si>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</si>
  <si>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</si>
  <si>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</si>
  <si>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</si>
  <si>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</si>
  <si>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</si>
  <si>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</si>
  <si>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</si>
  <si>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</si>
  <si>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</si>
  <si>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</si>
  <si>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</si>
  <si>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</si>
  <si>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</si>
  <si>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</si>
  <si>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</si>
  <si>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</si>
  <si>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</si>
  <si>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</si>
  <si>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</si>
  <si>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</si>
  <si>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</si>
  <si>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</si>
  <si>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</si>
  <si>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</si>
  <si>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</si>
  <si>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</si>
  <si>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</si>
  <si>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</si>
  <si>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</si>
  <si>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</si>
  <si>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</si>
  <si>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</si>
  <si>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</si>
  <si>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</si>
  <si>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</si>
  <si>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</si>
  <si>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</si>
  <si>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</si>
  <si>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</si>
  <si>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</si>
  <si>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</si>
  <si>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</si>
  <si>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</si>
  <si>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</si>
  <si>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</si>
  <si>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</si>
  <si>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</si>
  <si>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</si>
  <si>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</si>
  <si>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</si>
  <si>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</si>
  <si>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</si>
  <si>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</si>
  <si>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</si>
  <si>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</si>
  <si>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</si>
  <si>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</si>
  <si>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</si>
  <si>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</si>
  <si>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</si>
  <si>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</si>
  <si>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</si>
  <si>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</si>
  <si>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</si>
  <si>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</si>
  <si>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</si>
  <si>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</si>
  <si>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</si>
  <si>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</si>
  <si>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</si>
  <si>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</si>
  <si>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</si>
  <si>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</si>
  <si>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</si>
  <si>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</si>
  <si>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</si>
  <si>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</si>
  <si>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</si>
  <si>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</si>
  <si>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</si>
  <si>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</si>
  <si>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</si>
  <si>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</si>
  <si>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</si>
  <si>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</si>
  <si>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</si>
  <si>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</si>
  <si>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</si>
  <si>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</si>
  <si>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</si>
  <si>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</si>
  <si>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</si>
  <si>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</si>
  <si>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</si>
  <si>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</si>
  <si>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</si>
  <si>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</si>
  <si>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</si>
  <si>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</si>
  <si>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</si>
  <si>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</si>
  <si>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</si>
  <si>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</si>
  <si>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</si>
  <si>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</si>
  <si>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</si>
  <si>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</si>
  <si>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</si>
  <si>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</si>
  <si>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</si>
  <si>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</si>
  <si>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</si>
  <si>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</si>
  <si>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</si>
  <si>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</si>
  <si>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</si>
  <si>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</si>
  <si>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</si>
  <si>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</si>
  <si>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</si>
  <si>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</si>
  <si>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</si>
  <si>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</si>
  <si>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</si>
  <si>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</si>
  <si>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</si>
  <si>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</si>
  <si>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</si>
  <si>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</si>
  <si>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</si>
  <si>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</si>
  <si>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</si>
  <si>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</si>
  <si>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</si>
  <si>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</si>
  <si>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</si>
  <si>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</si>
  <si>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</si>
  <si>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</si>
  <si>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</si>
  <si>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</si>
  <si>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</si>
  <si>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</si>
  <si>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</si>
  <si>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</si>
  <si>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</si>
  <si>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</si>
  <si>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</si>
  <si>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</si>
  <si>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</si>
  <si>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</si>
  <si>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</si>
  <si>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</si>
  <si>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</si>
  <si>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</si>
  <si>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</si>
  <si>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</si>
  <si>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</si>
  <si>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</si>
  <si>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</si>
  <si>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</si>
  <si>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</si>
  <si>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</si>
  <si>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</si>
  <si>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</si>
  <si>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</si>
  <si>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</si>
  <si>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</si>
  <si>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</si>
  <si>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</si>
  <si>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</si>
  <si>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</si>
  <si>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</si>
  <si>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</si>
  <si>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</si>
  <si>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</si>
  <si>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</si>
  <si>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</si>
  <si>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</si>
  <si>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</si>
  <si>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</si>
  <si>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</si>
  <si>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</si>
  <si>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</si>
  <si>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</si>
  <si>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</si>
  <si>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</si>
  <si>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</si>
  <si>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</si>
  <si>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</si>
  <si>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</si>
  <si>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</si>
  <si>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</si>
  <si>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</si>
  <si>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</si>
  <si>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</si>
  <si>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</si>
  <si>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</si>
  <si>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</si>
  <si>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</si>
  <si>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</si>
  <si>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</si>
  <si>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</si>
  <si>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</si>
  <si>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</si>
  <si>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</si>
  <si>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</si>
  <si>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</si>
  <si>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</si>
  <si>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</si>
  <si>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</si>
  <si>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</si>
  <si>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</si>
  <si>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</si>
  <si>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</si>
  <si>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</si>
  <si>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</si>
  <si>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</si>
  <si>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</si>
  <si>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</si>
  <si>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</si>
  <si>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</si>
  <si>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</si>
  <si>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</si>
  <si>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</si>
  <si>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</si>
  <si>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</si>
  <si>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</si>
  <si>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</si>
  <si>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</si>
  <si>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</si>
  <si>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</si>
  <si>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</si>
  <si>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</si>
  <si>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</si>
  <si>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</si>
  <si>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</si>
  <si>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</si>
  <si>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</si>
  <si>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</si>
  <si>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</si>
  <si>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</si>
  <si>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</si>
  <si>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</si>
  <si>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</si>
  <si>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</si>
  <si>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</si>
  <si>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</si>
  <si>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</si>
  <si>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</si>
  <si>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</si>
  <si>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</si>
  <si>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</si>
  <si>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</si>
  <si>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</si>
  <si>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</si>
  <si>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</si>
  <si>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</si>
  <si>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</si>
  <si>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</si>
  <si>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</si>
  <si>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</si>
  <si>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</si>
  <si>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</si>
  <si>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</si>
  <si>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</si>
  <si>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</si>
  <si>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</si>
  <si>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</si>
  <si>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</si>
  <si>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</si>
  <si>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</si>
  <si>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</si>
  <si>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</si>
  <si>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</si>
  <si>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</si>
  <si>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</si>
  <si>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</si>
  <si>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</si>
  <si>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</si>
  <si>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</si>
  <si>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</si>
  <si>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</si>
  <si>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</si>
  <si>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</si>
  <si>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</si>
  <si>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</si>
  <si>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</si>
  <si>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</si>
  <si>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</si>
  <si>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</si>
  <si>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</si>
  <si>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</si>
  <si>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</si>
  <si>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</si>
  <si>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</si>
  <si>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</si>
  <si>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</si>
  <si>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</si>
  <si>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</si>
  <si>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</si>
  <si>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</si>
  <si>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</si>
  <si>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</si>
  <si>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</si>
  <si>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</si>
  <si>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</si>
  <si>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</si>
  <si>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</si>
  <si>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</si>
  <si>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</si>
  <si>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</si>
  <si>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</si>
  <si>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</si>
  <si>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</si>
  <si>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</si>
  <si>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</si>
  <si>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</si>
  <si>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</si>
  <si>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</si>
  <si>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</si>
  <si>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</si>
  <si>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</si>
  <si>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</si>
  <si>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</si>
  <si>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</si>
  <si>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</si>
  <si>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</si>
  <si>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</si>
  <si>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</si>
  <si>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</si>
  <si>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</si>
  <si>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</si>
  <si>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</si>
  <si>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</si>
  <si>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</si>
  <si>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</si>
  <si>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</si>
  <si>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</si>
  <si>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</si>
  <si>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</si>
  <si>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</si>
  <si>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</si>
  <si>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</si>
  <si>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</si>
  <si>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</si>
  <si>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</si>
  <si>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</si>
  <si>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</si>
  <si>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</si>
  <si>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</si>
  <si>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</si>
  <si>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</si>
  <si>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</si>
  <si>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</si>
  <si>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</si>
  <si>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</si>
  <si>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</si>
  <si>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</si>
  <si>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</si>
  <si>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</si>
  <si>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</si>
  <si>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</si>
  <si>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</si>
  <si>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</si>
  <si>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</si>
  <si>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</si>
  <si>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</si>
  <si>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</si>
  <si>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</si>
  <si>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</si>
  <si>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</si>
  <si>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</si>
  <si>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</si>
  <si>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</si>
  <si>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</si>
  <si>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</si>
  <si>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</si>
  <si>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</si>
  <si>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</si>
  <si>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</si>
  <si>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</si>
  <si>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</si>
  <si>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</si>
  <si>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</si>
  <si>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</si>
  <si>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</si>
  <si>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</si>
  <si>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</si>
  <si>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</si>
  <si>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</si>
  <si>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</si>
  <si>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</si>
  <si>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</si>
  <si>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</si>
  <si>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</si>
  <si>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</si>
  <si>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</si>
  <si>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</si>
  <si>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</si>
  <si>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</si>
  <si>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</si>
  <si>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</si>
  <si>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</si>
  <si>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</si>
  <si>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</si>
  <si>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</si>
  <si>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</si>
  <si>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</si>
  <si>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</si>
  <si>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</si>
  <si>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</si>
  <si>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</si>
  <si>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</si>
  <si>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</si>
  <si>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</si>
  <si>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</si>
  <si>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</si>
  <si>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</si>
  <si>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</si>
  <si>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</si>
  <si>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</si>
  <si>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</si>
  <si>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</si>
  <si>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</si>
  <si>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</si>
  <si>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</si>
  <si>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</si>
  <si>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</si>
  <si>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</si>
  <si>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</si>
  <si>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</si>
  <si>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</si>
  <si>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</si>
  <si>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</si>
  <si>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</si>
  <si>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</si>
  <si>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</si>
  <si>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</si>
  <si>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</si>
  <si>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</si>
  <si>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</si>
  <si>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</si>
  <si>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</si>
  <si>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</si>
  <si>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</si>
  <si>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</si>
  <si>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</si>
  <si>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</si>
  <si>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</si>
  <si>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</si>
  <si>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</si>
  <si>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</si>
  <si>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</si>
  <si>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</si>
  <si>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</si>
  <si>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</si>
  <si>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</si>
  <si>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</si>
  <si>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</si>
  <si>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</si>
  <si>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</si>
  <si>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</si>
  <si>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</si>
  <si>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</si>
  <si>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</si>
  <si>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</si>
  <si>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</si>
  <si>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</si>
  <si>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</si>
  <si>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</si>
  <si>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</si>
  <si>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</si>
  <si>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</si>
  <si>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</si>
  <si>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</si>
  <si>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</si>
  <si>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</si>
  <si>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</si>
  <si>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</si>
  <si>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</si>
  <si>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</si>
  <si>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</si>
  <si>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</si>
  <si>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</si>
  <si>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</si>
  <si>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</si>
  <si>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</si>
  <si>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</si>
  <si>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</si>
  <si>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</si>
  <si>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</si>
  <si>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</si>
  <si>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</si>
  <si>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</si>
  <si>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</si>
  <si>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</si>
  <si>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</si>
  <si>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</si>
  <si>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</si>
  <si>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</si>
  <si>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</si>
  <si>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</si>
  <si>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</si>
  <si>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</si>
  <si>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</si>
  <si>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</si>
  <si>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</si>
  <si>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</si>
  <si>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</si>
  <si>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</si>
  <si>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</si>
  <si>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</si>
  <si>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</si>
  <si>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</si>
  <si>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</si>
  <si>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</si>
  <si>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</si>
  <si>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</si>
  <si>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</si>
  <si>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</si>
  <si>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</si>
  <si>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</si>
  <si>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</si>
  <si>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</si>
  <si>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</si>
  <si>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</si>
  <si>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</si>
  <si>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</si>
  <si>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</si>
  <si>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</si>
  <si>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</si>
  <si>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</si>
  <si>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</si>
  <si>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</si>
  <si>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</si>
  <si>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</si>
  <si>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</si>
  <si>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</si>
  <si>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</si>
  <si>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</si>
  <si>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</si>
  <si>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</si>
  <si>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</si>
  <si>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</si>
  <si>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</si>
  <si>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</si>
  <si>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</si>
  <si>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</si>
  <si>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</si>
  <si>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</si>
  <si>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</si>
  <si>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</si>
  <si>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</si>
  <si>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</si>
  <si>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</si>
  <si>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</si>
  <si>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</si>
  <si>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</si>
  <si>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</si>
  <si>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</si>
  <si>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</si>
  <si>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</si>
  <si>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</si>
  <si>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</si>
  <si>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</si>
  <si>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</si>
  <si>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</si>
  <si>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</si>
  <si>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</si>
  <si>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</si>
  <si>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</si>
  <si>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</si>
  <si>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</si>
  <si>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</si>
  <si>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</si>
  <si>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</si>
  <si>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</si>
  <si>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</si>
  <si>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</si>
  <si>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</si>
  <si>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</si>
  <si>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</si>
  <si>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</si>
  <si>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</si>
  <si>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</si>
  <si>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</si>
  <si>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</si>
  <si>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</si>
  <si>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</si>
  <si>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</si>
  <si>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</si>
  <si>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</si>
  <si>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</si>
  <si>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</si>
  <si>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</si>
  <si>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</si>
  <si>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</si>
  <si>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</si>
  <si>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</si>
  <si>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</si>
  <si>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</si>
  <si>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</si>
  <si>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</si>
  <si>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</si>
  <si>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</si>
  <si>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</si>
  <si>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</si>
  <si>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</si>
  <si>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</si>
  <si>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</si>
  <si>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</si>
  <si>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</si>
  <si>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</si>
  <si>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</si>
  <si>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</si>
  <si>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</si>
  <si>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</si>
  <si>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</si>
  <si>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</si>
  <si>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</si>
  <si>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</si>
  <si>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</si>
  <si>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</si>
  <si>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</si>
  <si>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</si>
  <si>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</si>
  <si>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</si>
  <si>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</si>
  <si>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</si>
  <si>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</si>
  <si>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</si>
  <si>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</si>
  <si>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</si>
  <si>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</si>
  <si>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</si>
  <si>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</si>
  <si>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</si>
  <si>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</si>
  <si>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</si>
  <si>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</si>
  <si>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</si>
  <si>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</si>
  <si>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</si>
  <si>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</si>
  <si>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</si>
  <si>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</si>
  <si>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</si>
  <si>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</si>
  <si>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</si>
  <si>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</si>
  <si>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</si>
  <si>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</si>
  <si>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</si>
  <si>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</si>
  <si>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</si>
  <si>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</si>
  <si>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</si>
  <si>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</si>
  <si>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</si>
  <si>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</si>
  <si>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</si>
  <si>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</si>
  <si>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</si>
  <si>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</si>
  <si>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</si>
  <si>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</si>
  <si>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</si>
  <si>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</si>
  <si>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</si>
  <si>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</si>
  <si>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</si>
  <si>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</si>
  <si>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</si>
  <si>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</si>
  <si>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</si>
  <si>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</si>
  <si>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</si>
  <si>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</si>
  <si>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</si>
  <si>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</si>
  <si>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</si>
  <si>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</si>
  <si>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</si>
  <si>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</si>
  <si>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</si>
  <si>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</si>
  <si>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</si>
  <si>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</si>
  <si>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</si>
  <si>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</si>
  <si>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</si>
  <si>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</si>
  <si>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</si>
  <si>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</si>
  <si>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</si>
  <si>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</si>
  <si>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</si>
  <si>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</si>
  <si>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</si>
  <si>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</si>
  <si>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</si>
  <si>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</si>
  <si>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</si>
  <si>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</si>
  <si>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</si>
  <si>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</si>
  <si>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</si>
  <si>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</si>
  <si>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</si>
  <si>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</si>
  <si>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</si>
  <si>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</si>
  <si>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</si>
  <si>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</si>
  <si>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</si>
  <si>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</si>
  <si>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</si>
  <si>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</si>
  <si>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</si>
  <si>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</si>
  <si>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</si>
  <si>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</si>
  <si>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</si>
  <si>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</si>
  <si>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</si>
  <si>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</si>
  <si>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</si>
  <si>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</si>
  <si>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</si>
  <si>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</si>
  <si>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</si>
  <si>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</si>
  <si>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</si>
  <si>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</si>
  <si>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</si>
  <si>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</si>
  <si>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</si>
  <si>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</si>
  <si>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</si>
  <si>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</si>
  <si>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</si>
  <si>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</si>
  <si>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</si>
  <si>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</si>
  <si>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</si>
  <si>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</si>
  <si>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</si>
  <si>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</si>
  <si>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</si>
  <si>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</si>
  <si>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</si>
  <si>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</si>
  <si>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</si>
  <si>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</si>
  <si>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</si>
  <si>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</si>
  <si>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</si>
  <si>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</si>
  <si>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</si>
  <si>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</si>
  <si>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</si>
  <si>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</si>
  <si>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</si>
  <si>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</si>
  <si>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</si>
  <si>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</si>
  <si>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</si>
  <si>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</si>
  <si>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</si>
  <si>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</si>
  <si>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</si>
  <si>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</si>
  <si>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</si>
  <si>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</si>
  <si>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</si>
  <si>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</si>
  <si>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</si>
  <si>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</si>
  <si>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</si>
  <si>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</si>
  <si>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</si>
  <si>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</si>
  <si>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</si>
  <si>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</si>
  <si>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</si>
  <si>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</si>
  <si>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</si>
  <si>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</si>
  <si>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</si>
  <si>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</si>
  <si>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</si>
  <si>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</si>
  <si>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</si>
  <si>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</si>
  <si>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</si>
  <si>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</si>
  <si>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</si>
  <si>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</si>
  <si>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</si>
  <si>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</si>
  <si>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</si>
  <si>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</si>
  <si>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</si>
  <si>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</si>
  <si>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</si>
  <si>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</si>
  <si>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</si>
  <si>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PCM-20251031-00000455</t>
  </si>
  <si>
    <t>PCM-20251031-00000472</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</si>
  <si>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</si>
  <si>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</si>
  <si>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</si>
  <si>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</si>
  <si>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</si>
  <si>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</si>
  <si>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</si>
  <si>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PCM-20251031-00000457</t>
  </si>
  <si>
    <t>ETA 25 mins</t>
  </si>
  <si>
    <t>TT-20251031-00487 // NA</t>
  </si>
  <si>
    <t>will check after KMS0474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</si>
</sst>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9" totalsRowShown="0" headerRowDxfId="15" dataDxfId="14" headerRowBorderDxfId="12" tableBorderDxfId="13">
  <autoFilter ref="A1:L4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A3" sqref="A3:XFD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298.47116585648473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45961.419591782411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45961.419591782411</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45961.419591782411</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45961.419591782411</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45961.419591782411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45961.419591782411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45961.419591782411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45961.419591782411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45961.419591782411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45961.419591782411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45961.419591782411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45961.419591782411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45961.419591782411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45961.419591782411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45961.419591782411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45961.419591782411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45961.419591782411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45961.419591782411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45961.419591782411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45961.419591782411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45961.419591782411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45961.419591782411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45961.419591782411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45961.419591782411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45961.419591782411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45961.419591782411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45961.419591782411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45961.419591782411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45961.419591782411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45961.419591782411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45961.419591782411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45961.419591782411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45961.419591782411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45961.419591782411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45961.419591782411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45961.419591782411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45961.419591782411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45961.419591782411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45961.419591782411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45961.419591782411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45961.419591782411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45961.419591782411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45961.419591782411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45961.419591782411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45961.419591782411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45961.419591782411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45961.419591782411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45961.419591782411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45961.419591782411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45961.419591782411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45961.419591782411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45961.419591782411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45961.419591782411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45961.419591782411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45961.419591782411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45961.419591782411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45961.419591782411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45961.419591782411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45961.419591782411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45961.419591782411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45961.419591782411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45961.419591782411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45961.419591782411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45961.419591782411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45961.419591782411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45961.419591782411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45961.419591782411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45961.419591782411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45961.419591782411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45961.419591782411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45961.419591782411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45961.419591782411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45961.419591782411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45961.419591782411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45961.419591782411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45961.419591782411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45961.419591782411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45961.419591782411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45961.419591782411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45961.419591782411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45961.419591782411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45961.419591782411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45961.419591782411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45961.419591782411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45961.419591782411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45961.419591782411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45961.419591782411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45961.419591782411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45961.419591782411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45961.419591782411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45961.419591782411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45961.419591782411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45961.419591782411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45961.419591782411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45961.419591782411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45961.419591782411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45961.419591782411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45961.419591782411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45961.419591782411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45961.419591782411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45961.419591782411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45961.419591782411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45961.419591782411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45961.419591782411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45961.419591782411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45961.419591782411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45961.419591782411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45961.419591782411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45961.419591782411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45961.419591782411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45961.419591782411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45961.419591782411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45961.419591782411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45961.419591782411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45961.419591782411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45961.419591782411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45961.419591782411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45961.419591782411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45961.419591782411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45961.419591782411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45961.419591782411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45961.419591782411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45961.419591782411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45961.419591782411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45961.419591782411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45961.419591782411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45961.419591782411</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45961.419591782411</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59FECA4F-901C-45CE-91E5-7565D03063E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136.4197538194494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2.6775084490800509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45961.419591782411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45961.419591782411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45961.419591782411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45961.419591782411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45961.419591782411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45961.419591782411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45961.419591782411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45961.419591782411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45961.419591782411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45961.419591782411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45961.419591782411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45961.419591782411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45961.419591782411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45961.419591782411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45961.419591782411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45961.419591782411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45961.419591782411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45961.419591782411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45961.419591782411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45961.419591782411</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45961.419591782411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45961.419591782411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45961.419591782411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45961.419591782411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45961.419591782411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45961.419591782411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45961.419591782411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45961.419591782411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45961.419591782411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45961.419591782411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45961.419591782411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45961.419591782411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45961.419591782411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45961.419591782411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45961.419591782411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45961.419591782411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45961.419591782411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45961.419591782411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45961.419591782411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45961.419591782411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45961.419591782411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45961.419591782411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45961.419591782411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45961.419591782411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45961.419591782411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45961.419591782411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45961.419591782411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45961.419591782411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45961.419591782411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45961.419591782411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45961.419591782411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45961.419591782411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45961.419591782411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45961.419591782411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45961.419591782411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45961.419591782411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45961.419591782411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45961.419591782411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45961.419591782411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45961.419591782411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45961.419591782411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45961.419591782411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45961.419591782411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45961.419591782411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45961.419591782411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45961.419591782411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45961.419591782411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45961.419591782411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45961.419591782411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45961.419591782411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45961.419591782411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45961.419591782411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45961.419591782411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45961.419591782411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45961.419591782411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45961.419591782411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45961.419591782411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45961.419591782411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45961.419591782411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45961.419591782411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45961.419591782411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45961.419591782411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45961.419591782411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45961.419591782411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45961.419591782411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45961.419591782411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45961.419591782411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45961.419591782411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45961.419591782411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45961.419591782411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45961.419591782411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45961.419591782411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45961.419591782411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45961.419591782411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45961.419591782411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45961.419591782411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45961.419591782411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45961.419591782411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45961.419591782411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45961.419591782411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45961.419591782411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45961.419591782411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45961.419591782411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45961.419591782411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45961.419591782411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45961.419591782411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45961.419591782411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45961.419591782411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45961.419591782411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45961.419591782411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45961.419591782411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45961.419591782411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45961.419591782411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45961.419591782411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45961.419591782411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45961.419591782411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45961.419591782411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45961.419591782411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45961.419591782411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45961.419591782411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45961.419591782411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45961.419591782411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45961.419591782411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45961.419591782411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45961.419591782411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45961.419591782411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45961.419591782411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45961.419591782411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45961.419591782411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45961.419591782411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45961.419591782411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45961.419591782411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45961.419591782411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45961.419591782411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45961.419591782411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45961.419591782411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45961.419591782411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45961.419591782411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45961.419591782411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45961.419591782411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45961.419591782411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45961.419591782411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45961.419591782411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45961.419591782411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45961.419591782411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45961.419591782411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45961.419591782411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45961.419591782411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45961.419591782411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45961.419591782411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45961.419591782411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45961.419591782411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45961.419591782411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45961.419591782411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45961.419591782411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45961.419591782411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45961.419591782411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45961.419591782411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45961.419591782411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45961.419591782411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45961.419591782411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45961.419591782411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45961.419591782411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45961.419591782411</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45961.419591782411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45961.419591782411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45961.419591782411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45961.419591782411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45961.419591782411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45961.419591782411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45961.419591782411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45961.419591782411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45961.419591782411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45961.419591782411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45961.419591782411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45961.419591782411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45961.419591782411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45961.419591782411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45961.419591782411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45961.419591782411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45961.419591782411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45961.419591782411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45961.419591782411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45961.419591782411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45961.419591782411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45961.419591782411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45961.419591782411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45961.419591782411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45961.419591782411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45961.419591782411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45961.419591782411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45961.419591782411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45961.419591782411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45961.419591782411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45961.419591782411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45961.419591782411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45961.419591782411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45961.419591782411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45961.419591782411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45961.419591782411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45961.419591782411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45961.419591782411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45961.419591782411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45961.419591782411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45961.419591782411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45961.419591782411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45961.419591782411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45961.419591782411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45961.419591782411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45961.419591782411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45961.419591782411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45961.419591782411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45961.419591782411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45961.419591782411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45961.419591782411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45961.419591782411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45961.419591782411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45961.419591782411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45961.419591782411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45961.419591782411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45961.419591782411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45961.419591782411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45961.419591782411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45961.419591782411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45961.419591782411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45961.419591782411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45961.419591782411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45961.419591782411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45961.419591782411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45961.419591782411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45961.419591782411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45961.419591782411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45961.419591782411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45961.419591782411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45961.419591782411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45961.419591782411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45961.419591782411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45961.419591782411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45961.419591782411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45961.419591782411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45961.419591782411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45961.419591782411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45961.419591782411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45961.419591782411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45961.419591782411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45961.419591782411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45961.419591782411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45961.419591782411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45961.419591782411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45961.419591782411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45961.419591782411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45961.419591782411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45961.419591782411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45961.419591782411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45961.419591782411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45961.419591782411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45961.419591782411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45961.419591782411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45961.419591782411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45961.419591782411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45961.419591782411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45961.419591782411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45961.419591782411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45961.419591782411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45961.419591782411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45961.419591782411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45961.419591782411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45961.419591782411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45961.419591782411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45961.419591782411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45961.419591782411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45961.419591782411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45961.419591782411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45961.419591782411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45961.419591782411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45961.419591782411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45961.419591782411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45961.419591782411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45961.419591782411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45961.419591782411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45961.419591782411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45961.419591782411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45961.419591782411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45961.419591782411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45961.419591782411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45961.419591782411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45961.419591782411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45961.419591782411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45961.419591782411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45961.419591782411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45961.419591782411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45961.419591782411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45961.419591782411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45961.419591782411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45961.419592013888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45961.419592013888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45961.419592013888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45961.419592013888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45961.419592013888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45961.419592013888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45961.419592013888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45961.419592013888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45961.419592013888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45961.419592013888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45961.419592013888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45961.419592013888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45961.419592013888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45961.419592013888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45961.419592013888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45961.419592013888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45961.419592013888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45961.419592013888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45961.419592013888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45961.419592013888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45961.419592013888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45961.419592013888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45961.419592013888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45961.419592013888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45961.419592013888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45961.419592013888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45961.419592013888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45961.419592013888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45961.419592013888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45961.419592013888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45961.419592013888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45961.419592013888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45961.419592013888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45961.419592013888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45961.419592013888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45961.419592013888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45961.419592013888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45961.419592013888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45961.419592013888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45961.419592013888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45961.419592013888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45961.419592013888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45961.419592013888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45961.419592013888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45961.419592013888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45961.419592013888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45961.419592013888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45961.419592013888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45961.419592013888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45961.419592013888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45961.419592013888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45961.419592013888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45961.419592013888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45961.419592013888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45961.419592013888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45961.419592013888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45961.419592013888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45961.419592013888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45961.419592013888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45961.419592013888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45961.419592013888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45961.419592013888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45961.419592013888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45961.419592013888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45961.419592013888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45961.419592013888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45961.419592013888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45961.419592013888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45961.419592013888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45961.419592013888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45961.419592013888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45961.419592013888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45961.419592013888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45961.419592013888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45961.419592013888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45961.419592013888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45961.419592013888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45961.419592013888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45961.419592013888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45961.419592013888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45961.419592013888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45961.419592013888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45961.419592013888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45961.419592013888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45961.419592013888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45961.419592013888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45961.419592013888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45961.419592013888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45961.419592013888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45961.419592013888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45961.419592013888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45961.419592013888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45961.419592013888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45961.419592013888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45961.419592013888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45961.419592013888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45961.419592013888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45961.419592013888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45961.419592013888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45961.419592013888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45961.419592013888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45961.419592013888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45961.419592013888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45961.419592013888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45961.419592013888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45961.419592013888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45961.419592013888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45961.419592013888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45961.419592013888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45961.419592013888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45961.419592013888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45961.419592013888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45961.419592013888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45961.419592013888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45961.419592013888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45961.419592013888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45961.419592013888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45961.419592013888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45961.419592013888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45961.419592013888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45961.419592013888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45961.419592013888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45961.419592013888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45961.419592013888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45961.419592013888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45961.419592013888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45961.419592013888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45961.419592013888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45961.419592013888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45961.419592013888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45961.419592013888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45961.419592013888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45961.419592013888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45961.419592013888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45961.419592013888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45961.419592013888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45961.419592013888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45961.419592013888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45961.419592013888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45961.419592013888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45961.419592013888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45961.419592013888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45961.419592013888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45961.419592013888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45961.419592013888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45961.419592013888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45961.419592013888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45961.419592013888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45961.419592013888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45961.419592013888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45961.419592013888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45961.419592013888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45961.419592013888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45961.419592013888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45961.419592013888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45961.419592013888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45961.419592013888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45961.419592013888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45961.419592013888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45961.419592013888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45961.419592013888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45961.419592013888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45961.419592013888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45961.419592013888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45961.419592013888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45961.419592013888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45961.419592013888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45961.419592013888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45961.419592013888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45961.419592013888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45961.419592013888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45961.419592013888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45961.419592013888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45961.419592013888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45961.419592013888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45961.419592013888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45961.419592013888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45961.419592013888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45961.419592013888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45961.419592013888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45961.419592013888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45961.419592013888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45961.419592013888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45961.419592013888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45961.419592013888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45961.419592013888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45961.419592013888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45961.419592013888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45961.419592013888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45961.419592013888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45961.419592013888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45961.419592013888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45961.419592013888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45961.419592013888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45961.419592013888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45961.419592013888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45961.419592013888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45961.419592013888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45961.419592013888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45961.419592013888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45961.419592013888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45961.419592013888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45961.419592013888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45961.419592013888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45961.419592013888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45961.419592013888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45961.419592013888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45961.419592013888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45961.419592013888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45961.419592013888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45961.419592013888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45961.419592013888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45961.419592013888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45961.419592013888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45961.419592013888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45961.419592013888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45961.419592013888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45961.419592013888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45961.419592013888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45961.419592013888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45961.419592013888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45961.419592013888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45961.419592013888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45961.419592013888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45961.419592013888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45961.419592013888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45961.419592013888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45961.419592013888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45961.419592013888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45961.419592013888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45961.419592013888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45961.419592013888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45961.419592013888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45961.419592013888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45961.419592013888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45961.419592013888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45961.419592013888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45961.419592013888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45961.419592013888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45961.419592013888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45961.419592013888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45961.419592013888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45961.419592013888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45961.419592013888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45961.419592013888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45961.419592013888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45961.419592013888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45961.419592013888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45961.419592013888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45961.419592013888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45961.419592013888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45961.419592013888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45961.419592013888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45961.419592013888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45961.419592013888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45961.419592013888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45961.419592013888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45961.419592013888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45961.419592013888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45961.419592013888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45961.419592013888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45961.419592013888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45961.419592013888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45961.419592013888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45961.419592013888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45961.419592013888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45961.419592013888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45961.419592013888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45961.419592013888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45961.419592013888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45961.419592013888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45961.419592013888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45961.419592013888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45961.419592013888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45961.419592013888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45961.419592013888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45961.419592013888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45961.419592013888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45961.419592013888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45961.419592013888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45961.419592013888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45961.419592013888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45961.419592013888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45961.419592013888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45961.419592013888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45961.419592013888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45961.419592013888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45961.419592013888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45961.419592013888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45961.419592013888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45961.419592013888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45961.419592013888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45961.419592013888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45961.419592013888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45961.419592013888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45961.419592013888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45961.419592013888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45961.419592013888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45961.419592013888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45961.419592013888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45961.419592013888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45961.419592013888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45961.419592013888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45961.419592013888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45961.419592013888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45961.419592013888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45961.419592013888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45961.419592013888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45961.419592013888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45961.419592013888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45961.419592013888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45961.419592013888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45961.419592013888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45961.419592013888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45961.419592013888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45961.419592013888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45961.419592013888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45961.419592013888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45961.419592013888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45961.419592013888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45961.419592013888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45961.419592013888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45961.419592013888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45961.419592013888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45961.419592013888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45961.419592013888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45961.419592013888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45961.419592013888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45961.419592013888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45961.419592013888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45961.419592013888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45961.419592013888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45961.419592013888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45961.419592013888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45961.419592013888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45961.419592013888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45961.419592013888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45961.419592013888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45961.419592013888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45961.419592013888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45961.419592013888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45961.419592013888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45961.419592013888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45961.419592013888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45961.419592013888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45961.419592013888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45961.419592013888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45961.419592013888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45961.419592013888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45961.419592013888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45961.419592013888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45961.419592013888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45961.419592013888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45961.419592013888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45961.419592013888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45961.419592013888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45961.419592013888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45961.419592013888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45961.419592013888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45961.419592013888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45961.419592013888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45961.419592013888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45961.419592013888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45961.419592013888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45961.419592013888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45961.419592013888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45961.419592013888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45961.419592013888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45961.419592013888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45961.419592013888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45961.419592013888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45961.419592013888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45961.419592013888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45961.419592013888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45961.419592013888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45961.419592013888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45961.419592013888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45961.419592013888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45961.419592013888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45961.419592013888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45961.419592013888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45961.419592013888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45961.419592013888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45961.419592013888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45961.419592013888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45961.419592013888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45961.419592013888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45961.419592013888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45961.419592013888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45961.419592013888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45961.419592013888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45961.419592013888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45961.419592013888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45961.419592013888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45961.419592013888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45961.419592013888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45961.419592013888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45961.419592013888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45961.419592013888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45961.419592013888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45961.419592013888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45961.419592013888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45961.419592013888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45961.419592013888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45961.419592013888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45961.419592013888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45961.419592013888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45961.419592013888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45961.419592013888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45961.419592013888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45961.419592013888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45961.419592013888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45961.419592013888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45961.419592013888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45961.419592013888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45961.419592013888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45961.419592013888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45961.419592013888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45961.419592013888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45961.419592013888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45961.419592013888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45961.419592013888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45961.419592013888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45961.419592013888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45961.419592013888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45961.419592013888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45961.419592013888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45961.419592013888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45961.419592013888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45961.419592013888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45961.419592013888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45961.419592013888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45961.419592013888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45961.419592013888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45961.419592013888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45961.419592013888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45961.419592013888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45961.419592013888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45961.419592013888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45961.419592013888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45961.419592013888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45961.419592013888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45961.419592013888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45961.419592013888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45961.419592013888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45961.419592013888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45961.419592013888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45961.419592013888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45961.419592013888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45961.419592013888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45961.419592013888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45961.419592013888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45961.419592013888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45961.419592013888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45961.419592013888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45961.419592013888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45961.419592013888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45961.419592013888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45961.419592013888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45961.419592013888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45961.419592013888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45961.419592013888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45961.419592013888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45961.419592013888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45961.419592013888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45961.419592013888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45961.419592013888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45961.419592013888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45961.419592013888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45961.419592013888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45961.419592013888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45961.419592013888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45961.419592013888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45961.419592013888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45961.419592013888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45961.419592013888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45961.419592013888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45961.419592013888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45961.419592013888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45961.419592013888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45961.419592013888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45961.419592013888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45961.419592013888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45961.419592013888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45961.419592013888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45961.419592013888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45961.419592013888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45961.419592013888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45961.419592013888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45961.419592013888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45961.419592013888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45961.419592013888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45961.419592013888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45961.419592013888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45961.419592013888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45961.419592013888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45961.419592013888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45961.419592013888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45961.419592013888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45961.419592013888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45961.419592013888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45961.419592013888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45961.419592013888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45961.419592013888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45961.419592013888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45961.419592013888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45961.419592013888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45961.419592013888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45961.419592013888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45961.419592013888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45961.419592013888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45961.419592013888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45961.419592013888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45961.419592013888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45961.419592013888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45961.419592013888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45961.419592013888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45961.419592013888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45961.419592013888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45961.419592013888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45961.419592013888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45961.419592013888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45961.419592013888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45961.419592013888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45961.419592013888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45961.419592013888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45961.419592013888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45961.419592013888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45961.419592013888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45961.419592013888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45961.419592013888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45961.419592013888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45961.419592013888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45961.419592013888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45961.419592013888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45961.419592013888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45961.419592013888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45961.419592013888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45961.419592013888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45961.419592013888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45961.419592013888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45961.419592013888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45961.419592013888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45961.419592013888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45961.419592013888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45961.419592013888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45961.419592013888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45961.419592013888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45961.419592013888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45961.419592013888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45961.419592013888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45961.419592013888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45961.419592013888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45961.419592013888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45961.419592013888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45961.419592013888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45961.419592013888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45961.419592013888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45961.419592013888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45961.419592013888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45961.419592013888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45961.419592013888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45961.419592013888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45961.419592013888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45961.419592013888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45961.419592013888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45961.419592013888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45961.419592013888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45961.419592013888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45961.419592013888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45961.419592013888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45961.419592013888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45961.419592013888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45961.419592013888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45961.419592013888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45961.419592013888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45961.419592013888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45961.419592013888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45961.419592013888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45961.419592013888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45961.419592013888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45961.419592013888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45961.419592013888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45961.419592013888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45961.419592013888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45961.419592013888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45961.419592013888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45961.419592013888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45961.419592013888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45961.419592013888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45961.419592013888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45961.419592013888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45961.419592013888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45961.419592013888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45961.419592013888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45961.419592013888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45961.419592013888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45961.419592013888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45961.419592013888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45961.419592013888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45961.419592013888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45961.419592013888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45961.419592013888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45961.419592013888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45961.419592013888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45961.419592013888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45961.419592013888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45961.419592013888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45961.419592013888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45961.419592013888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45961.419592013888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45961.419592013888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45961.419592013888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45961.419592013888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45961.419592013888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45961.419592013888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45961.419592013888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45961.419592013888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45961.419592013888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45961.419592013888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45961.419592013888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45961.419592013888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45961.419592013888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45961.419592013888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45961.419592013888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45961.419592013888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45961.419592013888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45961.419592013888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45961.419592013888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45961.419592013888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45961.419592013888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45961.419592013888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45961.419592013888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45961.419592013888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45961.419592013888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45961.419592013888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45961.419592013888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45961.419592013888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45961.419592013888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45961.419592013888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45961.419592013888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45961.419592013888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45961.419592013888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45961.419592013888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45961.419592013888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45961.419592013888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45961.419592013888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45961.419592013888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45961.419592013888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45961.419592013888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45961.419592013888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45961.419592013888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45961.419592013888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45961.419592013888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45961.419592013888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45961.419592013888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45961.419592013888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45961.419592013888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45961.419592013888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45961.419592013888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45961.419592013888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45961.419592013888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45961.419592013888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45961.419592013888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45961.419592013888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45961.419592013888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45961.419592013888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45961.419592013888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45961.419592013888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45961.419592013888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45961.419592013888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45961.419592013888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45961.419592013888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45961.419592013888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45961.419592013888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45961.419592013888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45961.419592013888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45961.419592013888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45961.419592013888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45961.419592013888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45961.419592013888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45961.419592013888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45961.419592013888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45961.419592013888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45961.419592013888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45961.419592013888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45961.419592013888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45961.419592013888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45961.419592013888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45961.419592013888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45961.419592013888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45961.419592013888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45961.419592013888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45961.419592013888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45961.419592013888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45961.419592013888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45961.419592013888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45961.419592013888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45961.419592013888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45961.419592013888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45961.419592013888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45961.419592013888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45961.419592013888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45961.419592013888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45961.419592013888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45961.419592013888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45961.419592013888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45961.419592013888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45961.419592013888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45961.419592013888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45961.419592013888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45961.419592013888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45961.419592013888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45961.419592013888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45961.419592013888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45961.419592013888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45961.419592013888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45961.419592013888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45961.419592013888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45961.419592013888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45961.419592013888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45961.419592013888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45961.419592013888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45961.419592013888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45961.419592013888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45961.419592013888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45961.419592013888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45961.419592013888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45961.419592013888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45961.419592013888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45961.419592013888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45961.419592013888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45961.419592013888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45961.419592013888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45961.419592013888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45961.419592013888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45961.419592013888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45961.419592013888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45961.419592013888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45961.419592013888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45961.419592013888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45961.419592013888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45961.419592013888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45961.419592013888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45961.419592013888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45961.419592013888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45961.419592013888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45961.419592013888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45961.419592013888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45961.419592013888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45961.419592013888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45961.419592013888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45961.419592013888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45961.419592013888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45961.419592013888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45961.419592013888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45961.419592013888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45961.419592013888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45961.419592013888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45961.419592013888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45961.419592013888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45961.419592013888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45961.419592013888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45961.419592013888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45961.419592013888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45961.419592013888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45961.419592013888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45961.419592013888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45961.419592013888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45961.419592013888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45961.419592013888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45961.419592013888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45961.419592013888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45961.419592013888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45961.419592013888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45961.419592013888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45961.419592013888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45961.419592013888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45961.419592013888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45961.419592013888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45961.419592013888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45961.419592013888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45961.419592013888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45961.419592013888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45961.419592013888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45961.419592013888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45961.419592013888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45961.419592013888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45961.419592013888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45961.419592013888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45961.419592013888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45961.419592013888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45961.419592013888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45961.419592013888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45961.419592013888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45961.419592013888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45961.419592013888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45961.419592013888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45961.419592013888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45961.419592013888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45961.419592013888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45961.419592013888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45961.419592013888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45961.419592013888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45961.419592013888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45961.419592013888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45961.419592013888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45961.419592013888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45961.419592013888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45961.419592013888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45961.419592013888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45961.419592013888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45961.419592013888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45961.419592013888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45961.419592013888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45961.419592013888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45961.419592013888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45961.419592013888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45961.419592013888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45961.419592013888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45961.419592013888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45961.419592013888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45961.419592013888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45961.419592013888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45961.419592013888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45961.419592013888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45961.419592013888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45961.419592013888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45961.419592013888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45961.419592013888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45961.419592013888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45961.419592013888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45961.419592013888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45961.419592013888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45961.419592013888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45961.419592013888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45961.419592013888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45961.419592013888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45961.419592013888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45961.419592013888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45961.419592013888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45961.419592013888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45961.419592013888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45961.419592013888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45961.419592013888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45961.419592013888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45961.419592013888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45961.419592013888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45961.419592013888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45961.419592013888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45961.419592013888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45961.419592013888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45961.419592013888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45961.419592013888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45961.419592013888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45961.419592013888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45961.419592013888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45961.419592013888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45961.419592013888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45961.419592013888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45961.419592013888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45961.419592013888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45961.419592013888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45961.419592013888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45961.419592013888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45961.419592013888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45961.419592013888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45961.419592013888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45961.419592013888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45961.419592013888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45961.419592013888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45961.419592013888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45961.419592013888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45961.419592013888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45961.419592013888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45961.419592013888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45961.419592013888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45961.419592013888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45961.419592013888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45961.419592013888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45961.419592013888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45961.419592013888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45961.419592013888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45961.419592013888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45961.419592013888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45961.419592013888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45961.419592013888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45961.419592013888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45961.419592013888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45961.419592013888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45961.419592013888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45961.419592013888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45961.419592013888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45961.419592013888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45961.419592013888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45961.419592013888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45961.419592013888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45961.419592013888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45961.419592013888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45961.419592013888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45961.419592013888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45961.419592013888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45961.419592013888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45961.419592013888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45961.419592013888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45961.419592013888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45961.419592013888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45961.419592013888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45961.419592013888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45961.419592013888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45961.419592013888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45961.419592013888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45961.419592013888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45961.419592013888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45961.419592013888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45961.419592013888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45961.419592013888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45961.419592013888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45961.419592013888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45961.419592013888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45961.419592013888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45961.419592013888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45961.419592013888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45961.419592013888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45961.419592013888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45961.419592013888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45961.419592013888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45961.419592013888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45961.419592013888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45961.419592013888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45961.419592013888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45961.419592013888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45961.419592013888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45961.419592013888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45961.419592013888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45961.419592013888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45961.419592013888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45961.419592013888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45961.419592013888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45961.419592013888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45961.419592013888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45961.419592013888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45961.419592013888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45961.419592013888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45961.419592013888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45961.419592013888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45961.419592013888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45961.419592013888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45961.419592013888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45961.419592013888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45961.419592013888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45961.419592013888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45961.419592013888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45961.419592013888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45961.419592013888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45961.419592013888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45961.419592013888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45961.419592013888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45961.419592013888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45961.419592013888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45961.419592013888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45961.419592013888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257.93887418981467</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0.45084178241086192</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0.33673298611392966</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4.5529282411735039E-2</v>
      </c>
      <c r="H5" s="123">
        <v>45961.363761574074</v>
      </c>
      <c r="I5" s="119" t="str">
        <f>IFERROR(VLOOKUP(D5,DB!A:F,6,0),"")</f>
        <v>SCECO</v>
      </c>
      <c r="J5" s="119" t="str">
        <f>IFERROR(VLOOKUP(D5,DB!A:G,7,0),"")</f>
        <v>Dead</v>
      </c>
      <c r="K5" s="125" t="s">
        <v>39114</v>
      </c>
      <c r="L5" s="121" t="str">
        <f>IFERROR(VLOOKUP(D5,DB!A:I,9,0),"")</f>
        <v>Latis</v>
      </c>
    </row>
    <row r="6" spans="1:16" ht="15" customHeight="1">
      <c r="A6" s="119" t="s">
        <v>39115</v>
      </c>
      <c r="B6" s="119" t="str">
        <f>IFERROR(VLOOKUP(D6,DB!A:K,11,0),"")</f>
        <v>R4</v>
      </c>
      <c r="C6" s="120">
        <v>2</v>
      </c>
      <c r="D6" s="94" t="s">
        <v>39116</v>
      </c>
      <c r="E6" s="98" t="s">
        <v>39021</v>
      </c>
      <c r="F6" s="123">
        <v>45961.372499999998</v>
      </c>
      <c r="G6" s="124">
        <f ca="1">IFERROR(NOW()-F6,"")</f>
        <v>4.7091782413190231E-2</v>
      </c>
      <c r="H6" s="123">
        <v>45961.3596875</v>
      </c>
      <c r="I6" s="119" t="str">
        <f>IFERROR(VLOOKUP(D6,DB!A:F,6,0),"")</f>
        <v>Generator-SG</v>
      </c>
      <c r="J6" s="119" t="str">
        <f>IFERROR(VLOOKUP(D6,DB!A:G,7,0),"")</f>
        <v>Dead</v>
      </c>
      <c r="K6" s="125" t="s">
        <v>39117</v>
      </c>
      <c r="L6" s="121" t="str">
        <f>IFERROR(VLOOKUP(D6,DB!A:I,9,0),"")</f>
        <v>Latis</v>
      </c>
    </row>
    <row r="7" spans="1:16" ht="15" customHeight="1">
      <c r="A7" s="119" t="s">
        <v>39118</v>
      </c>
      <c r="B7" s="119" t="str">
        <f>IFERROR(VLOOKUP(D7,DB!A:K,11,0),"")</f>
        <v>R4</v>
      </c>
      <c r="C7" s="120">
        <v>1</v>
      </c>
      <c r="D7" s="121" t="s">
        <v>37574</v>
      </c>
      <c r="E7" s="98" t="s">
        <v>39021</v>
      </c>
      <c r="F7" s="123">
        <v>45961.38858796296</v>
      </c>
      <c r="G7" s="124">
        <f ca="1">IFERROR(NOW()-F7,"")</f>
        <v>3.1003819451143499E-2</v>
      </c>
      <c r="H7" s="123">
        <v>45961.358738425923</v>
      </c>
      <c r="I7" s="119" t="str">
        <f>IFERROR(VLOOKUP(D7,DB!A:F,6,0),"")</f>
        <v>SCECO</v>
      </c>
      <c r="J7" s="119" t="str">
        <f>IFERROR(VLOOKUP(D7,DB!A:G,7,0),"")</f>
        <v>Dead+Dead</v>
      </c>
      <c r="K7" s="125" t="s">
        <v>39114</v>
      </c>
      <c r="L7" s="121" t="str">
        <f>IFERROR(VLOOKUP(D7,DB!A:I,9,0),"")</f>
        <v>Latis</v>
      </c>
    </row>
    <row r="8" spans="1:16" ht="15" customHeight="1">
      <c r="A8" s="119" t="s">
        <v>39119</v>
      </c>
      <c r="B8" s="119" t="str">
        <f>IFERROR(VLOOKUP(D8,DB!A:K,11,0),"")</f>
        <v>R4</v>
      </c>
      <c r="C8" s="120">
        <v>3</v>
      </c>
      <c r="D8" s="121" t="s">
        <v>30508</v>
      </c>
      <c r="E8" s="98" t="s">
        <v>39021</v>
      </c>
      <c r="F8" s="123">
        <v>45961.402986111112</v>
      </c>
      <c r="G8" s="124">
        <f ca="1">IFERROR(NOW()-F8,"")</f>
        <v>1.6605671298748348E-2</v>
      </c>
      <c r="H8" s="123">
        <v>45961.393958333334</v>
      </c>
      <c r="I8" s="119" t="str">
        <f>IFERROR(VLOOKUP(D8,DB!A:F,6,0),"")</f>
        <v>SCECO</v>
      </c>
      <c r="J8" s="119" t="str">
        <f>IFERROR(VLOOKUP(D8,DB!A:G,7,0),"")</f>
        <v>Dead+In progress</v>
      </c>
      <c r="K8" s="125" t="s">
        <v>39120</v>
      </c>
      <c r="L8" s="121" t="str">
        <f>IFERROR(VLOOKUP(D8,DB!A:I,9,0),"")</f>
        <v>Latis</v>
      </c>
    </row>
    <row r="9" spans="1:16" ht="15" customHeight="1">
      <c r="A9" s="119"/>
      <c r="B9" s="119" t="str">
        <f>IFERROR(VLOOKUP(D9,DB!A:K,11,0),"")</f>
        <v/>
      </c>
      <c r="C9" s="120"/>
      <c r="D9" s="121"/>
      <c r="E9" s="98"/>
      <c r="F9" s="123"/>
      <c r="G9" s="124">
        <f ca="1">IFERROR(NOW()-F9,"")</f>
        <v>45961.419591782411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45961.419591782411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45961.419591782411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45961.419591782411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45961.419591782411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45961.419591782411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45961.419591782411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45961.419591782411</v>
      </c>
      <c r="H16" s="123"/>
      <c r="I16" s="119" t="str">
        <f>IFERROR(VLOOKUP(D16,DB!A:F,6,0),"")</f>
        <v/>
      </c>
      <c r="J16" s="119" t="str">
        <f>IFERROR(VLOOKUP(D16,DB!A:G,7,0),"")</f>
        <v/>
      </c>
      <c r="K16" s="125"/>
      <c r="L16" s="121" t="str">
        <f>IFERROR(VLOOKUP(D16,DB!A:I,9,0),"")</f>
        <v/>
      </c>
    </row>
    <row r="17" spans="1:12" ht="15" customHeight="1">
      <c r="A17" s="119"/>
      <c r="B17" s="119"/>
      <c r="C17" s="120"/>
      <c r="D17" s="121"/>
      <c r="E17" s="98"/>
      <c r="F17" s="123"/>
      <c r="G17" s="124">
        <f ca="1">IFERROR(NOW()-F17,"")</f>
        <v>45961.419591782411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45961.419591782411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45961.419591782411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45961.419591782411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45961.419591782411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45961.419591782411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45961.419591782411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45961.419591782411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45961.419591782411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45961.419591782411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45961.419591782411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45961.419591782411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45961.419591782411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45961.419591782411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45961.419591782411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45961.419591782411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45961.419591782411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45961.419591782411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45961.419591782411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45961.419591782411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45961.419591782411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45961.419591782411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45961.419591782411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45961.419591782411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45961.419591782411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45961.419591782411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45961.419591782411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45961.419591782411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45961.419591782411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45961.419591782411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45961.419591782411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45961.419591782411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45961.419591782411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45961.419591782411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45961.419591782411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45961.419591782411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45961.419591782411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45961.419591782411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45961.419591782411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45961.419591782411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45961.419591782411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45961.419591782411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45961.419591782411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45961.419591782411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45961.419591782411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45961.419591782411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45961.419591782411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45961.419591782411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45961.419591782411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45961.419591782411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45961.419591782411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45961.419591782411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45961.419591782411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45961.419591782411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45961.419591782411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45961.419591782411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45961.419591782411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45961.419591782411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45961.419591782411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45961.419591782411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45961.419591782411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45961.419591782411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45961.419591782411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45961.419591782411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45961.419591782411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45961.419591782411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45961.419591782411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45961.419591782411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45961.419591782411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45961.419591782411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45961.419591782411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45961.419591782411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45961.419591782411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45961.419591782411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45961.419591782411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45961.419591782411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45961.419591782411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45961.419591782411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45961.419591782411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45961.419591782411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45961.419591782411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45961.419591782411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45961.419591782411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45961.419591782411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45961.419591782411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45961.419591782411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45961.419591782411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45961.419591782411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45961.419591782411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45961.419591782411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45961.419591782411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45961.419591782411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45961.419591782411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45961.419591782411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45961.419591782411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45961.419591782411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45961.419591782411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45961.419591782411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45961.419591782411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45961.419591782411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45961.419591782411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45961.419591782411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45961.419591782411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45961.419591782411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45961.419591782411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45961.419591782411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45961.419591782411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45961.419591782411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45961.419591782411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45961.419591782411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45961.419591782411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45961.419591782411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45961.419591782411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45961.419591782411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45961.419591782411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45961.419591782411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45961.419591782411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45961.419591782411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45961.419591782411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45961.419591782411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45961.419591782411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45961.419591782411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45961.419591782411</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45961.419591782411</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69.587531249999302</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39100</v>
      </c>
      <c r="F3" s="38">
        <v>45926.188877314817</v>
      </c>
      <c r="G3" s="144">
        <f t="shared" ref="G3" ca="1" si="0">IFERROR(NOW()-F3,"")</f>
        <v>35.230714467594225</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39100</v>
      </c>
      <c r="F4" s="153">
        <v>45948.661111111112</v>
      </c>
      <c r="G4" s="154">
        <f ca="1">IFERROR(NOW()-F4,"")</f>
        <v>12.758480671298457</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45961.419591782411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45961.419591782411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45961.419591782411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45961.419591782411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45961.419591782411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45961.419591782411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45961.419591782411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45961.419591782411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45961.419591782411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45961.419591782411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45961.419591782411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45961.419591782411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45961.419591782411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45961.419591782411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45961.419591782411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45961.419591782411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45961.419591782411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45961.419591782411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45961.419591782411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45961.419591782411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45961.419591782411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45961.419591782411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45961.419591782411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45961.419591782411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45961.419591782411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45961.419591782411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45961.419591782411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45961.419591782411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45961.419591782411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45961.419591782411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45961.419591782411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45961.419591782411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45961.419591782411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45961.419591782411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45961.419591782411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45961.419591782411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45961.419591782411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45961.419591782411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45961.419591782411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45961.419591782411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45961.419591782411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45961.419591782411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45961.419591782411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45961.419591782411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45961.419591782411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45961.419591782411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45961.419591782411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45961.419591782411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45961.419591782411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45961.419591782411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45961.419591782411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45961.419591782411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45961.419591782411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45961.419591782411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45961.419591782411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45961.419591782411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45961.419591782411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45961.419591782411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45961.419591782411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45961.419591782411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45961.419591782411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45961.419591782411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45961.419591782411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45961.419591782411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45961.419591782411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45961.419591782411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45961.419591782411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45961.419591782411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45961.419591782411</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45961.419591782411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45961.419591782411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45961.419591782411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45961.419591782411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45961.419591782411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45961.419591782411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45961.419591782411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45961.419591782411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45961.419591782411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45961.419591782411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45961.419591782411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45961.419591782411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45961.419591782411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45961.419591782411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45961.419591782411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45961.419591782411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45961.419591782411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45961.419591782411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45961.419591782411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45961.419591782411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45961.419591782411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45961.419591782411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45961.419591782411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45961.419591782411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45961.419591782411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45961.419591782411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45961.419591782411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45961.419591782411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45961.419591782411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45961.419591782411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45961.419591782411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45961.419591782411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45961.419591782411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45961.419591782411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45961.419591782411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45961.419591782411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45961.419591782411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45961.419591782411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45961.419591782411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45961.419591782411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45961.419591782411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45961.419591782411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45961.419591782411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45961.419591782411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45961.419591782411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45961.419591782411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45961.419591782411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45961.419591782411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45961.419591782411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45961.419591782411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45961.419591782411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45961.419591782411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45961.419591782411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45961.419591782411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45961.419591782411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45961.419591782411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45961.419591782411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45961.419591782411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45961.419591782411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45961.419591782411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45961.419591782411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45961.419591782411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45961.419591782411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45961.419591782411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45961.419591782411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45961.419591782411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45961.419591782411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45961.419591782411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45961.419591782411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45961.419591782411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45961.419591782411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45961.419591782411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45961.419591782411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45961.419591782411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45961.419591782411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45961.419591782411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45961.419591782411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45961.419591782411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45961.419591782411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45961.419591782411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45961.419591782411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45961.419591782411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45961.419591782411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45961.419591782411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45961.419591782411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45961.419591782411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45961.419591782411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45961.419591782411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45961.419591782411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45961.419591782411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45961.419591782411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45961.419591782411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45961.419591782411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45961.419591782411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45961.419591782411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45961.419591782411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45961.419591782411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45961.419591782411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45961.419591782411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45961.419591782411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45961.419591782411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45961.419591782411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45961.419591782411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45961.419591782411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45961.419591782411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45961.419591782411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45961.419591782411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45961.419591782411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45961.419591782411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45961.419591782411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45961.419591782411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45961.419591782411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45961.419591782411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45961.419591782411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45961.419591782411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45961.419591782411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45961.419591782411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45961.419591782411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45961.419591782411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45961.419591782411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45961.419591782411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45961.419591782411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45961.419591782411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45961.419591782411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45961.419591782411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45961.419591782411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45961.419591782411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45961.419591782411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45961.419591782411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45961.419591782411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45961.419591782411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45961.419591782411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45961.419591782411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45961.419591782411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45961.419591782411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45961.419591782411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45961.419591782411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45961.419591782411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45961.419591782411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45961.419591782411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45961.419591782411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45961.419591782411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45961.419591782411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45961.419591782411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45961.419591782411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45961.419591782411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45961.419591782411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45961.419591782411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45961.419591782411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45961.419591782411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45961.419591782411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45961.419591782411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45961.419591782411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45961.419591782411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45961.419591782411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45961.419591782411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45961.419591782411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45961.419591782411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45961.419591782411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45961.419591782411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45961.419591782411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45961.419591782411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45961.419591782411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45961.419591782411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45961.419591782411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45961.419591782411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45961.419591782411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45961.419591782411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45961.419591782411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45961.419591782411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45961.419591782411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45961.419591782411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45961.419591782411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45961.419591782411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45961.419591782411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45961.419591782411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45961.419591782411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45961.419591782411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45961.419591782411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45961.419591782411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45961.419591782411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45961.419591782411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45961.419591782411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45961.419591782411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45961.419591782411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45961.419591782411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45961.419591782411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45961.419591782411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45961.419591782411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45961.419591782411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45961.419591782411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45961.419591782411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45961.419591782411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45961.419591782411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45961.419591782411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45961.419591782411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45961.419591782411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45961.419591782411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45961.419591782411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45961.419591782411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45961.419591782411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45961.419591782411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45961.419591782411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45961.419591782411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45961.419591782411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45961.419591782411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45961.419591782411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45961.419591782411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45961.419591782411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45961.419591782411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45961.419591782411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45961.419591782411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45961.419591782411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45961.419591782411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45961.419591782411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45961.419591782411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45961.419591782411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45961.419591782411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45961.419591782411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45961.419591782411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45961.419591782411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45961.419591782411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45961.419591782411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45961.419591782411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45961.419591782411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45961.419591782411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45961.419591782411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45961.419591782411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45961.419591782411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45961.419591782411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45961.419591782411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45961.419591782411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45961.419591782411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45961.419591782411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45961.419591782411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45961.419591782411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45961.419591782411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45961.419591782411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45961.419591782411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45961.419591782411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45961.419591782411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45961.419591782411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45961.419591782411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45961.419591782411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45961.419591782411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45961.419591782411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45961.419591782411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45961.419591782411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45961.419591782411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45961.419591782411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45961.419591782411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45961.419591782411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45961.419591782411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45961.419591782411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45961.419591782411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45961.419591782411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45961.419591782411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45961.419591782411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45961.419591782411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45961.419591782411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45961.419591782411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45961.419591782411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45961.419591782411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45961.419591782411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45961.419591782411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45961.419591782411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45961.419591782411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45961.419591782411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45961.419591782411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45961.419591782411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45961.419591782411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45961.419591782411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45961.419591782411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45961.419591782411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45961.419591782411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45961.419591782411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45961.419591782411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45961.419591782411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45961.419591782411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45961.419591782411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45961.419591782411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45961.419591782411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45961.419591782411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45961.419591782411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45961.419591782411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45961.419591782411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45961.419591782411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45961.419591782411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45961.419591782411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45961.419591782411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45961.419591782411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45961.419591782411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45961.419591782411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45961.419591782411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45961.419591782411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45961.419591782411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45961.419591782411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45961.419591782411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45961.419591782411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45961.419591782411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45961.419591782411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45961.419591782411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45961.419591782411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45961.419591782411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45961.419591782411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45961.419591782411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45961.419591782411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45961.419591782411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45961.419591782411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45961.419591782411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45961.419591782411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45961.419591782411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45961.419591782411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45961.419591782411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45961.419591782411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45961.419591782411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45961.419591782411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45961.419591782411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45961.419591782411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45961.419591782411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45961.419591782411</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9"/>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2</v>
      </c>
      <c r="D2" s="103" t="s">
        <v>29994</v>
      </c>
      <c r="E2" s="106" t="s">
        <v>39021</v>
      </c>
      <c r="F2" s="107">
        <v>45961.39230324074</v>
      </c>
      <c r="G2" s="77">
        <f ca="1">IFERROR(NOW()-F2,"")</f>
        <v>2.7288194447464775E-2</v>
      </c>
      <c r="H2" s="107">
        <v>45961.382719907408</v>
      </c>
      <c r="I2" s="103" t="str">
        <f>IFERROR(VLOOKUP(D2,DB!A:F,6,0),"")</f>
        <v>SCECO</v>
      </c>
      <c r="J2" s="102" t="str">
        <f>IFERROR(VLOOKUP(D2,DB!A:G,7,0),"")</f>
        <v>Dead</v>
      </c>
      <c r="K2" s="108" t="s">
        <v>39128</v>
      </c>
      <c r="L2" s="109" t="str">
        <f>IFERROR(VLOOKUP(D2,DB!A:I,9,0),"")</f>
        <v>Latis</v>
      </c>
    </row>
    <row r="3" spans="1:16383" ht="31.5" customHeight="1">
      <c r="A3" s="104" t="s">
        <v>39129</v>
      </c>
      <c r="B3" s="103" t="str">
        <f>IFERROR(VLOOKUP(D3,DB!A:K,11,0),"")</f>
        <v>R6</v>
      </c>
      <c r="C3" s="105">
        <v>1</v>
      </c>
      <c r="D3" s="103" t="s">
        <v>35676</v>
      </c>
      <c r="E3" s="106" t="s">
        <v>39021</v>
      </c>
      <c r="F3" s="107"/>
      <c r="G3" s="77">
        <f ca="1">IFERROR(NOW()-F3,"-")</f>
        <v>45961.419591435188</v>
      </c>
      <c r="H3" s="107">
        <v>45961.382719907408</v>
      </c>
      <c r="I3" s="103" t="str">
        <f>IFERROR(VLOOKUP(D3,DB!A:F,6,0),"")</f>
        <v>SCECO</v>
      </c>
      <c r="J3" s="102" t="str">
        <f>IFERROR(VLOOKUP(D3,DB!A:G,7,0),"")</f>
        <v>Dead</v>
      </c>
      <c r="K3" s="108" t="s">
        <v>39130</v>
      </c>
      <c r="L3" s="109" t="str">
        <f>IFERROR(VLOOKUP(D3,DB!A:I,9,0),"")</f>
        <v>Latis</v>
      </c>
    </row>
    <row r="4" spans="1:16383" ht="31.5" customHeight="1">
      <c r="A4" s="104"/>
      <c r="B4" s="103" t="str">
        <f>IFERROR(VLOOKUP(D4,DB!A:K,11,0),"")</f>
        <v/>
      </c>
      <c r="C4" s="105"/>
      <c r="D4" s="103"/>
      <c r="E4" s="106"/>
      <c r="F4" s="107"/>
      <c r="G4" s="77">
        <f ca="1">IFERROR(NOW()-F4,"-")</f>
        <v>45961.419591435188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45961.419591435188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45961.419591435188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45961.419591435188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45961.419591435188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45961.419591435188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45961.419591435188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45961.419591435188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45961.419591435188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45961.419591435188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45961.419591435188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45961.419591435188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45961.419591435188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45961.419591435188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45961.419591435188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45961.419591435188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45961.419591435188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45961.419591435188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45961.419591435188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45961.419591435188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45961.419591435188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45961.419591435188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45961.419591435188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45961.419591435188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45961.419591435188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45961.419591435188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45961.419591435188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45961.419591435188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45961.419591435188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45961.419591435188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45961.419591435188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45961.419591435188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45961.419591435188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45961.419591435188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45961.419591435188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45961.419591435188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45961.419591435188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45961.419591435188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45961.419591435188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45961.419591435188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45961.419591435188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45961.419591435188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45961.419591435188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45961.419591435188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45961.419591435188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45961.419591435188</v>
      </c>
      <c r="H49" s="107"/>
      <c r="I49" s="103" t="str">
        <f>IFERROR(VLOOKUP(D49,DB!A:F,6,0),"")</f>
        <v/>
      </c>
      <c r="J49" s="102" t="str">
        <f>IFERROR(VLOOKUP(D49,DB!A:G,7,0),"")</f>
        <v/>
      </c>
      <c r="K49" s="108"/>
      <c r="L49" s="109" t="str">
        <f>IFERROR(VLOOKUP(D49,DB!A:I,9,0),"")</f>
        <v/>
      </c>
    </row>
  </sheetData>
  <dataValidations count="2">
    <dataValidation allowBlank="1" showInputMessage="1" showErrorMessage="1" sqref="E1" xr:uid="{380493DB-286A-4683-AF55-C78F04945A49}"/>
    <dataValidation type="list" allowBlank="1" showInputMessage="1" showErrorMessage="1" sqref="E2:E4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2025-10-31T07:06:14Z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