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91" documentId="120_S{2AC9BD13-BADA-5192-A53E-5A8FF88502F6}" xr6:coauthVersionLast="47" xr6:coauthVersionMax="47" xr10:uidLastSave="{C8EF1616-FDE4-4177-9E01-3788B99A6B5E}"/>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3" i="4"/>
  <c r="G3" i="4"/>
  <c r="I3" i="4"/>
  <c r="J3" i="4"/>
  <c r="L3" i="4"/>
  <c r="B4" i="4"/>
  <c r="G4" i="4"/>
  <c r="I4" i="4"/>
  <c r="J4" i="4"/>
  <c r="L4" i="4"/>
  <c r="B5" i="4"/>
  <c r="G5" i="4"/>
  <c r="I5" i="4"/>
  <c r="J5" i="4"/>
  <c r="L5" i="4"/>
  <c r="B6" i="4"/>
  <c r="G6" i="4"/>
  <c r="I6" i="4"/>
  <c r="J6" i="4"/>
  <c r="L6"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<sst xmlns="http://schemas.openxmlformats.org/spreadsheetml/2006/main" count="180307" uniqueCount="39136">
  <si>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</si>
  <si>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</si>
  <si>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</si>
  <si>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</si>
  <si>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</si>
  <si>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</si>
  <si>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</si>
  <si>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</si>
  <si>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</si>
  <si>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</si>
  <si>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</si>
  <si>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</si>
  <si>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</si>
  <si>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</si>
  <si>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</si>
  <si>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</si>
  <si>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</si>
  <si>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</si>
  <si>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</si>
  <si>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</si>
  <si>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</si>
  <si>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</si>
  <si>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</si>
  <si>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</si>
  <si>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</si>
  <si>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</si>
  <si>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</si>
  <si>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</si>
  <si>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</si>
  <si>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</si>
  <si>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</si>
  <si>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</si>
  <si>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</si>
  <si>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</si>
  <si>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</si>
  <si>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</si>
  <si>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</si>
  <si>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</si>
  <si>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</si>
  <si>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</si>
  <si>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</si>
  <si>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</si>
  <si>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</si>
  <si>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</si>
  <si>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</si>
  <si>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</si>
  <si>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</si>
  <si>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</si>
  <si>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</si>
  <si>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</si>
  <si>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</si>
  <si>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</si>
  <si>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</si>
  <si>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</si>
  <si>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</si>
  <si>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</si>
  <si>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</si>
  <si>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</si>
  <si>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</si>
  <si>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</si>
  <si>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</si>
  <si>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</si>
  <si>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</si>
  <si>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</si>
  <si>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</si>
  <si>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</si>
  <si>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</si>
  <si>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</si>
  <si>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</si>
  <si>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</si>
  <si>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</si>
  <si>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</si>
  <si>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</si>
  <si>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</si>
  <si>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</si>
  <si>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</si>
  <si>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</si>
  <si>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</si>
  <si>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</si>
  <si>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</si>
  <si>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</si>
  <si>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</si>
  <si>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</si>
  <si>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</si>
  <si>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</si>
  <si>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</si>
  <si>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</si>
  <si>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</si>
  <si>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</si>
  <si>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</si>
  <si>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</si>
  <si>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</si>
  <si>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</si>
  <si>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</si>
  <si>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</si>
  <si>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</si>
  <si>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</si>
  <si>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</si>
  <si>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</si>
  <si>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</si>
  <si>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</si>
  <si>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</si>
  <si>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</si>
  <si>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</si>
  <si>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</si>
  <si>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</si>
  <si>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</si>
  <si>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</si>
  <si>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</si>
  <si>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</si>
  <si>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</si>
  <si>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</si>
  <si>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</si>
  <si>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</si>
  <si>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</si>
  <si>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</si>
  <si>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</si>
  <si>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</si>
  <si>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</si>
  <si>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</si>
  <si>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</si>
  <si>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</si>
  <si>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</si>
  <si>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</si>
  <si>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</si>
  <si>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</si>
  <si>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</si>
  <si>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</si>
  <si>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</si>
  <si>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</si>
  <si>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</si>
  <si>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</si>
  <si>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</si>
  <si>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</si>
  <si>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</si>
  <si>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</si>
  <si>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</si>
  <si>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</si>
  <si>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</si>
  <si>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</si>
  <si>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</si>
  <si>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</si>
  <si>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</si>
  <si>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</si>
  <si>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</si>
  <si>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</si>
  <si>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</si>
  <si>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</si>
  <si>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</si>
  <si>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</si>
  <si>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</si>
  <si>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</si>
  <si>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</si>
  <si>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</si>
  <si>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</si>
  <si>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</si>
  <si>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</si>
  <si>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</si>
  <si>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</si>
  <si>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</si>
  <si>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</si>
  <si>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</si>
  <si>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</si>
  <si>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</si>
  <si>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</si>
  <si>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</si>
  <si>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</si>
  <si>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</si>
  <si>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</si>
  <si>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</si>
  <si>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</si>
  <si>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</si>
  <si>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</si>
  <si>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</si>
  <si>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</si>
  <si>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</si>
  <si>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</si>
  <si>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</si>
  <si>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</si>
  <si>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</si>
  <si>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</si>
  <si>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</si>
  <si>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</si>
  <si>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</si>
  <si>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</si>
  <si>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</si>
  <si>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</si>
  <si>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</si>
  <si>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</si>
  <si>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</si>
  <si>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</si>
  <si>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</si>
  <si>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</si>
  <si>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</si>
  <si>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</si>
  <si>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</si>
  <si>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</si>
  <si>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</si>
  <si>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</si>
  <si>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</si>
  <si>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</si>
  <si>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</si>
  <si>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</si>
  <si>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</si>
  <si>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</si>
  <si>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</si>
  <si>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</si>
  <si>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</si>
  <si>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</si>
  <si>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</si>
  <si>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</si>
  <si>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</si>
  <si>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</si>
  <si>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</si>
  <si>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</si>
  <si>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</si>
  <si>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</si>
  <si>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</si>
  <si>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</si>
  <si>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</si>
  <si>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</si>
  <si>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</si>
  <si>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</si>
  <si>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</si>
  <si>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</si>
  <si>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</si>
  <si>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</si>
  <si>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</si>
  <si>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</si>
  <si>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</si>
  <si>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</si>
  <si>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</si>
  <si>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</si>
  <si>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</si>
  <si>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</si>
  <si>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</si>
  <si>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</si>
  <si>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</si>
  <si>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</si>
  <si>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</si>
  <si>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</si>
  <si>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</si>
  <si>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</si>
  <si>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</si>
  <si>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</si>
  <si>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</si>
  <si>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</si>
  <si>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</si>
  <si>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</si>
  <si>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</si>
  <si>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</si>
  <si>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</si>
  <si>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</si>
  <si>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</si>
  <si>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</si>
  <si>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</si>
  <si>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</si>
  <si>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</si>
  <si>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</si>
  <si>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</si>
  <si>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</si>
  <si>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</si>
  <si>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</si>
  <si>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</si>
  <si>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</si>
  <si>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</si>
  <si>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</si>
  <si>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</si>
  <si>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</si>
  <si>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</si>
  <si>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</si>
  <si>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</si>
  <si>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</si>
  <si>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</si>
  <si>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</si>
  <si>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</si>
  <si>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</si>
  <si>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</si>
  <si>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</si>
  <si>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</si>
  <si>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</si>
  <si>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</si>
  <si>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</si>
  <si>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</si>
  <si>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</si>
  <si>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</si>
  <si>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</si>
  <si>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</si>
  <si>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</si>
  <si>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</si>
  <si>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</si>
  <si>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</si>
  <si>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</si>
  <si>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</si>
  <si>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</si>
  <si>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</si>
  <si>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</si>
  <si>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</si>
  <si>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</si>
  <si>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</si>
  <si>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</si>
  <si>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</si>
  <si>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</si>
  <si>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</si>
  <si>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</si>
  <si>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</si>
  <si>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</si>
  <si>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</si>
  <si>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</si>
  <si>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</si>
  <si>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</si>
  <si>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</si>
  <si>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</si>
  <si>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</si>
  <si>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</si>
  <si>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</si>
  <si>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</si>
  <si>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</si>
  <si>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</si>
  <si>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</si>
  <si>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</si>
  <si>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</si>
  <si>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</si>
  <si>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</si>
  <si>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</si>
  <si>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</si>
  <si>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</si>
  <si>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</si>
  <si>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</si>
  <si>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</si>
  <si>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</si>
  <si>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</si>
  <si>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</si>
  <si>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</si>
  <si>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</si>
  <si>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</si>
  <si>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</si>
  <si>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</si>
  <si>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</si>
  <si>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</si>
  <si>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</si>
  <si>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</si>
  <si>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</si>
  <si>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</si>
  <si>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</si>
  <si>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</si>
  <si>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</si>
  <si>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</si>
  <si>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</si>
  <si>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</si>
  <si>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</si>
  <si>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</si>
  <si>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</si>
  <si>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</si>
  <si>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</si>
  <si>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</si>
  <si>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</si>
  <si>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</si>
  <si>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</si>
  <si>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</si>
  <si>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</si>
  <si>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</si>
  <si>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</si>
  <si>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</si>
  <si>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</si>
  <si>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</si>
  <si>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</si>
  <si>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</si>
  <si>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</si>
  <si>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</si>
  <si>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</si>
  <si>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</si>
  <si>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</si>
  <si>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</si>
  <si>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</si>
  <si>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</si>
  <si>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</si>
  <si>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</si>
  <si>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</si>
  <si>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</si>
  <si>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</si>
  <si>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</si>
  <si>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</si>
  <si>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</si>
  <si>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</si>
  <si>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</si>
  <si>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</si>
  <si>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</si>
  <si>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</si>
  <si>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</si>
  <si>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</si>
  <si>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</si>
  <si>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</si>
  <si>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</si>
  <si>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</si>
  <si>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</si>
  <si>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</si>
  <si>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</si>
  <si>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</si>
  <si>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</si>
  <si>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</si>
  <si>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</si>
  <si>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</si>
  <si>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</si>
  <si>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</si>
  <si>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</si>
  <si>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</si>
  <si>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</si>
  <si>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</si>
  <si>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</si>
  <si>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</si>
  <si>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</si>
  <si>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</si>
  <si>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</si>
  <si>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</si>
  <si>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</si>
  <si>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</si>
  <si>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</si>
  <si>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</si>
  <si>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</si>
  <si>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</si>
  <si>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</si>
  <si>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</si>
  <si>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</si>
  <si>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</si>
  <si>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</si>
  <si>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</si>
  <si>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</si>
  <si>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</si>
  <si>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</si>
  <si>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</si>
  <si>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</si>
  <si>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</si>
  <si>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</si>
  <si>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</si>
  <si>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</si>
  <si>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</si>
  <si>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</si>
  <si>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</si>
  <si>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</si>
  <si>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</si>
  <si>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</si>
  <si>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</si>
  <si>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</si>
  <si>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</si>
  <si>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</si>
  <si>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</si>
  <si>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</si>
  <si>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</si>
  <si>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</si>
  <si>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</si>
  <si>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</si>
  <si>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</si>
  <si>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</si>
  <si>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</si>
  <si>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</si>
  <si>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</si>
  <si>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</si>
  <si>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</si>
  <si>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</si>
  <si>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</si>
  <si>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</si>
  <si>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</si>
  <si>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</si>
  <si>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</si>
  <si>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</si>
  <si>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</si>
  <si>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</si>
  <si>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</si>
  <si>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</si>
  <si>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</si>
  <si>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</si>
  <si>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</si>
  <si>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</si>
  <si>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</si>
  <si>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</si>
  <si>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</si>
  <si>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</si>
  <si>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</si>
  <si>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</si>
  <si>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</si>
  <si>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</si>
  <si>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</si>
  <si>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</si>
  <si>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</si>
  <si>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</si>
  <si>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</si>
  <si>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</si>
  <si>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</si>
  <si>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</si>
  <si>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</si>
  <si>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</si>
  <si>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</si>
  <si>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</si>
  <si>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</si>
  <si>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</si>
  <si>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</si>
  <si>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</si>
  <si>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</si>
  <si>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</si>
  <si>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</si>
  <si>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</si>
  <si>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</si>
  <si>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</si>
  <si>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</si>
  <si>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</si>
  <si>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</si>
  <si>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</si>
  <si>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</si>
  <si>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</si>
  <si>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</si>
  <si>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</si>
  <si>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</si>
  <si>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</si>
  <si>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</si>
  <si>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</si>
  <si>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</si>
  <si>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</si>
  <si>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</si>
  <si>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</si>
  <si>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</si>
  <si>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</si>
  <si>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</si>
  <si>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</si>
  <si>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</si>
  <si>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</si>
  <si>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</si>
  <si>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</si>
  <si>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</si>
  <si>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</si>
  <si>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</si>
  <si>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</si>
  <si>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</si>
  <si>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</si>
  <si>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</si>
  <si>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</si>
  <si>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</si>
  <si>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</si>
  <si>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</si>
  <si>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</si>
  <si>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</si>
  <si>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</si>
  <si>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</si>
  <si>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</si>
  <si>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</si>
  <si>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</si>
  <si>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</si>
  <si>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</si>
  <si>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</si>
  <si>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</si>
  <si>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</si>
  <si>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</si>
  <si>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</si>
  <si>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</si>
  <si>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</si>
  <si>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</si>
  <si>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</si>
  <si>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</si>
  <si>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</si>
  <si>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</si>
  <si>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</si>
  <si>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</si>
  <si>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</si>
  <si>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</si>
  <si>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</si>
  <si>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</si>
  <si>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</si>
  <si>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</si>
  <si>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</si>
  <si>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</si>
  <si>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</si>
  <si>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</si>
  <si>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</si>
  <si>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</si>
  <si>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</si>
  <si>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</si>
  <si>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</si>
  <si>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</si>
  <si>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</si>
  <si>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</si>
  <si>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</si>
  <si>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</si>
  <si>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</si>
  <si>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</si>
  <si>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</si>
  <si>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</si>
  <si>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</si>
  <si>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</si>
  <si>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</si>
  <si>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</si>
  <si>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</si>
  <si>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</si>
  <si>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</si>
  <si>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</si>
  <si>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</si>
  <si>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</si>
  <si>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</si>
  <si>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</si>
  <si>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</si>
  <si>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</si>
  <si>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</si>
  <si>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</si>
  <si>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</si>
  <si>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</si>
  <si>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</si>
  <si>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</si>
  <si>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</si>
  <si>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</si>
  <si>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</si>
  <si>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</si>
  <si>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</si>
  <si>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</si>
  <si>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</si>
  <si>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</si>
  <si>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</si>
  <si>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</si>
  <si>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</si>
  <si>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</si>
  <si>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</si>
  <si>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</si>
  <si>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</si>
  <si>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</si>
  <si>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</si>
  <si>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</si>
  <si>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</si>
  <si>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</si>
  <si>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</si>
  <si>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</si>
  <si>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</si>
  <si>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</si>
  <si>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</si>
  <si>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</si>
  <si>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</si>
  <si>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</si>
  <si>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</si>
  <si>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</si>
  <si>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</si>
  <si>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</si>
  <si>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</si>
  <si>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</si>
  <si>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</si>
  <si>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</si>
  <si>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</si>
  <si>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</si>
  <si>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</si>
  <si>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</si>
  <si>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</si>
  <si>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</si>
  <si>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</si>
  <si>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</si>
  <si>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</si>
  <si>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</si>
  <si>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</si>
  <si>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</si>
  <si>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</si>
  <si>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</si>
  <si>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</si>
  <si>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</si>
  <si>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</si>
  <si>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</si>
  <si>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</si>
  <si>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</si>
  <si>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</si>
  <si>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</si>
  <si>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</si>
  <si>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</si>
  <si>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</si>
  <si>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</si>
  <si>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</si>
  <si>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</si>
  <si>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</si>
  <si>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</si>
  <si>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</si>
  <si>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</si>
  <si>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</si>
  <si>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</si>
  <si>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</si>
  <si>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</si>
  <si>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</si>
  <si>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</si>
  <si>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</si>
  <si>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</si>
  <si>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</si>
  <si>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</si>
  <si>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</si>
  <si>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</si>
  <si>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</si>
  <si>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</si>
  <si>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</si>
  <si>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</si>
  <si>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</si>
  <si>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</si>
  <si>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</si>
  <si>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</si>
  <si>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</si>
  <si>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</si>
  <si>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</si>
  <si>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</si>
  <si>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</si>
  <si>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</si>
  <si>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</si>
  <si>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</si>
  <si>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</si>
  <si>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</si>
  <si>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</si>
  <si>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</si>
  <si>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</si>
  <si>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</si>
  <si>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</si>
  <si>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</si>
  <si>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</si>
  <si>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</si>
  <si>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</si>
  <si>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</si>
  <si>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</si>
  <si>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</si>
  <si>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</si>
  <si>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</si>
  <si>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</si>
  <si>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</si>
  <si>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</si>
  <si>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</si>
  <si>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</si>
  <si>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</si>
  <si>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</si>
  <si>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</si>
  <si>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</si>
  <si>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</si>
  <si>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</si>
  <si>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</si>
  <si>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</si>
  <si>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</si>
  <si>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</si>
  <si>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</si>
  <si>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</si>
  <si>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</si>
  <si>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</si>
  <si>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</si>
  <si>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</si>
  <si>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</si>
  <si>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</si>
  <si>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</si>
  <si>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</si>
  <si>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</si>
  <si>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</si>
  <si>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</si>
  <si>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</si>
  <si>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</si>
  <si>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</si>
  <si>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</si>
  <si>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</si>
  <si>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</si>
  <si>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</si>
  <si>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</si>
  <si>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</si>
  <si>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</si>
  <si>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</si>
  <si>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</si>
  <si>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</si>
  <si>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</si>
  <si>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</si>
  <si>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</si>
  <si>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</si>
  <si>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</si>
  <si>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</si>
  <si>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</si>
  <si>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</si>
  <si>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</si>
  <si>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</si>
  <si>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</si>
  <si>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</si>
  <si>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</si>
  <si>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</si>
  <si>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</si>
  <si>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</si>
  <si>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</si>
  <si>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</si>
  <si>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</si>
  <si>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</si>
  <si>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</si>
  <si>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</si>
  <si>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</si>
  <si>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</si>
  <si>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</si>
  <si>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</si>
  <si>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</si>
  <si>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</si>
  <si>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</si>
  <si>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</si>
  <si>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</si>
  <si>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</si>
  <si>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</si>
  <si>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</si>
  <si>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</si>
  <si>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</si>
  <si>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</si>
  <si>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</si>
  <si>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</si>
  <si>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</si>
  <si>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</si>
  <si>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</si>
  <si>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</si>
  <si>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</si>
  <si>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</si>
  <si>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</si>
  <si>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</si>
  <si>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</si>
  <si>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</si>
  <si>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</si>
  <si>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</si>
  <si>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</si>
  <si>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</si>
  <si>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</si>
  <si>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</si>
  <si>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</si>
  <si>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</si>
  <si>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</si>
  <si>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</si>
  <si>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</si>
  <si>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</si>
  <si>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</si>
  <si>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</si>
  <si>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</si>
  <si>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</si>
  <si>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</si>
  <si>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</si>
  <si>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</si>
  <si>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</si>
  <si>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</si>
  <si>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</si>
  <si>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</si>
  <si>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</si>
  <si>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</si>
  <si>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</si>
  <si>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</si>
  <si>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</si>
  <si>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</si>
  <si>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</si>
  <si>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</si>
  <si>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</si>
  <si>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</si>
  <si>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</si>
  <si>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</si>
  <si>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</si>
  <si>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</si>
  <si>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</si>
  <si>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</si>
  <si>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</si>
  <si>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</si>
  <si>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</si>
  <si>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</si>
  <si>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</si>
  <si>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</si>
  <si>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</si>
  <si>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</si>
  <si>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</si>
  <si>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</si>
  <si>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</si>
  <si>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</si>
  <si>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</si>
  <si>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</si>
  <si>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</si>
  <si>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</si>
  <si>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</si>
  <si>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</si>
  <si>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</si>
  <si>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</si>
  <si>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</si>
  <si>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</si>
  <si>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</si>
  <si>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</si>
  <si>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</si>
  <si>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</si>
  <si>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</si>
  <si>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</si>
  <si>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</si>
  <si>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</si>
  <si>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</si>
  <si>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</si>
  <si>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</si>
  <si>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</si>
  <si>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</si>
  <si>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</si>
  <si>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</si>
  <si>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</si>
  <si>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</si>
  <si>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</si>
  <si>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</si>
  <si>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</si>
  <si>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</si>
  <si>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</si>
  <si>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</si>
  <si>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</si>
  <si>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</si>
  <si>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</si>
  <si>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</si>
  <si>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</si>
  <si>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</si>
  <si>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</si>
  <si>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</si>
  <si>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</si>
  <si>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</si>
  <si>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</si>
  <si>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</si>
  <si>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</si>
  <si>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</si>
  <si>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</si>
  <si>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</si>
  <si>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</si>
  <si>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</si>
  <si>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</si>
  <si>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</si>
  <si>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</si>
  <si>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</si>
  <si>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</si>
  <si>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</si>
  <si>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</si>
  <si>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</si>
  <si>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</si>
  <si>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</si>
  <si>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</si>
  <si>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</si>
  <si>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</si>
  <si>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</si>
  <si>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</si>
  <si>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</si>
  <si>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</si>
  <si>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</si>
  <si>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</si>
  <si>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</si>
  <si>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</si>
  <si>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</si>
  <si>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</si>
  <si>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</si>
  <si>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</si>
  <si>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</si>
  <si>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</si>
  <si>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</si>
  <si>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</si>
  <si>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</si>
  <si>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</si>
  <si>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</si>
  <si>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</si>
  <si>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</si>
  <si>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</si>
  <si>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</si>
  <si>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</si>
  <si>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</si>
  <si>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</si>
  <si>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</si>
  <si>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</si>
  <si>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</si>
  <si>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</si>
  <si>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</si>
  <si>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</si>
  <si>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</si>
  <si>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</si>
  <si>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</si>
  <si>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</si>
  <si>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</si>
  <si>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</si>
  <si>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</si>
  <si>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</si>
  <si>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</si>
  <si>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</si>
  <si>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</si>
  <si>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</si>
  <si>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</si>
  <si>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</si>
  <si>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</si>
  <si>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</si>
  <si>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</si>
  <si>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</si>
  <si>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</si>
  <si>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</si>
  <si>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</si>
  <si>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</si>
  <si>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</si>
  <si>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</si>
  <si>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</si>
  <si>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</si>
  <si>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</si>
  <si>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</si>
  <si>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</si>
  <si>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</si>
  <si>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</si>
  <si>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</si>
  <si>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</si>
  <si>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</si>
  <si>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</si>
  <si>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</si>
  <si>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</si>
  <si>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</si>
  <si>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</si>
  <si>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</si>
  <si>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</si>
  <si>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</si>
  <si>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</si>
  <si>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</si>
  <si>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</si>
  <si>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</si>
  <si>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</si>
  <si>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</si>
  <si>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</si>
  <si>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</si>
  <si>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</si>
  <si>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</si>
  <si>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</si>
  <si>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</si>
  <si>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</si>
  <si>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</si>
  <si>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</si>
  <si>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</si>
  <si>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</si>
  <si>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</si>
  <si>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</si>
  <si>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</si>
  <si>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</si>
  <si>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</si>
  <si>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</si>
  <si>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</si>
  <si>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</si>
  <si>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</si>
  <si>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</si>
  <si>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</si>
  <si>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</si>
  <si>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</si>
  <si>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</si>
  <si>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</si>
  <si>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</si>
  <si>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</si>
  <si>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</si>
  <si>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</si>
  <si>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</si>
  <si>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</si>
  <si>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</si>
  <si>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</si>
  <si>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</si>
  <si>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</si>
  <si>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</si>
  <si>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</si>
  <si>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</si>
  <si>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</si>
  <si>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</si>
  <si>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</si>
  <si>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</si>
  <si>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</si>
  <si>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</si>
  <si>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</si>
  <si>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</si>
  <si>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</si>
  <si>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</si>
  <si>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</si>
  <si>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</si>
  <si>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</si>
  <si>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</si>
  <si>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</si>
  <si>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</si>
  <si>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</si>
  <si>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</si>
  <si>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</si>
  <si>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</si>
  <si>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</si>
  <si>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</si>
  <si>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</si>
  <si>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</si>
  <si>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</si>
  <si>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</si>
  <si>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</si>
  <si>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</si>
  <si>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</si>
  <si>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</si>
  <si>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</si>
  <si>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</si>
  <si>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</si>
  <si>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</si>
  <si>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</si>
  <si>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</si>
  <si>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</si>
  <si>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</si>
  <si>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</si>
  <si>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</si>
  <si>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</si>
  <si>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</si>
  <si>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</si>
  <si>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</si>
  <si>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</si>
  <si>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</si>
  <si>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</si>
  <si>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</si>
  <si>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</si>
  <si>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</si>
  <si>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</si>
  <si>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</si>
  <si>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</si>
  <si>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</si>
  <si>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</si>
  <si>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</si>
  <si>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</si>
  <si>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</si>
  <si>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</si>
  <si>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</si>
  <si>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</si>
  <si>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</si>
  <si>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</si>
  <si>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</si>
  <si>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</si>
  <si>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</si>
  <si>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</si>
  <si>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</si>
  <si>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</si>
  <si>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</si>
  <si>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</si>
  <si>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</si>
  <si>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</si>
  <si>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</si>
  <si>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</si>
  <si>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</si>
  <si>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</si>
  <si>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</si>
  <si>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</si>
  <si>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</si>
  <si>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</si>
  <si>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</si>
  <si>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</si>
  <si>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</si>
  <si>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</si>
  <si>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</si>
  <si>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</si>
  <si>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</si>
  <si>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</si>
  <si>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</si>
  <si>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</si>
  <si>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</si>
  <si>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</si>
  <si>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</si>
  <si>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</si>
  <si>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</si>
  <si>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</si>
  <si>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</si>
  <si>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</si>
  <si>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</si>
  <si>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</si>
  <si>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</si>
  <si>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</si>
  <si>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</si>
  <si>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</si>
  <si>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</si>
  <si>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</si>
  <si>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</si>
  <si>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</si>
  <si>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</si>
  <si>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</si>
  <si>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</si>
  <si>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</si>
  <si>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</si>
  <si>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</si>
  <si>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</si>
  <si>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</si>
  <si>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</si>
  <si>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</si>
  <si>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</si>
  <si>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</si>
  <si>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</si>
  <si>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</si>
  <si>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</si>
  <si>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</si>
  <si>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</si>
  <si>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</si>
  <si>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</si>
  <si>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</si>
  <si>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</si>
  <si>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</si>
  <si>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</si>
  <si>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</si>
  <si>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</si>
  <si>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</si>
  <si>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</si>
  <si>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</si>
  <si>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</si>
  <si>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</si>
  <si>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</si>
  <si>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</si>
  <si>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</si>
  <si>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</si>
  <si>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</si>
  <si>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</si>
  <si>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</si>
  <si>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</si>
  <si>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</si>
  <si>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</si>
  <si>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</si>
  <si>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</si>
  <si>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</si>
  <si>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</si>
  <si>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</si>
  <si>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</si>
  <si>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</si>
  <si>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</si>
  <si>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</si>
  <si>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</si>
  <si>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</si>
  <si>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</si>
  <si>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</si>
  <si>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</si>
  <si>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</si>
  <si>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</si>
  <si>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</si>
  <si>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</si>
  <si>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</si>
  <si>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</si>
  <si>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</si>
  <si>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</si>
  <si>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</si>
  <si>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</si>
  <si>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</si>
  <si>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</si>
  <si>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</si>
  <si>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</si>
  <si>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</si>
  <si>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</si>
  <si>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</si>
  <si>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</si>
  <si>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</si>
  <si>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</si>
  <si>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</si>
  <si>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</si>
  <si>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</si>
  <si>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</si>
  <si>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</si>
  <si>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</si>
  <si>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</si>
  <si>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</si>
  <si>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</si>
  <si>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</si>
  <si>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</si>
  <si>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</si>
  <si>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</si>
  <si>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</si>
  <si>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</si>
  <si>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</si>
  <si>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</si>
  <si>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</si>
  <si>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</si>
  <si>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</si>
  <si>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</si>
  <si>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</si>
  <si>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</si>
  <si>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</si>
  <si>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</si>
  <si>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</si>
  <si>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</si>
  <si>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</si>
  <si>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</si>
  <si>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</si>
  <si>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</si>
  <si>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</si>
  <si>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</si>
  <si>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</si>
  <si>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</si>
  <si>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</si>
  <si>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</si>
  <si>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</si>
  <si>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</si>
  <si>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</si>
  <si>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</si>
  <si>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</si>
  <si>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</si>
  <si>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</si>
  <si>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</si>
  <si>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</si>
  <si>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</si>
  <si>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</si>
  <si>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</si>
  <si>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</si>
  <si>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</si>
  <si>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</si>
  <si>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</si>
  <si>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</si>
  <si>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</si>
  <si>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</si>
  <si>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</si>
  <si>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</si>
  <si>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</si>
  <si>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</si>
  <si>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</si>
  <si>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</si>
  <si>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</si>
  <si>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</si>
  <si>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</si>
  <si>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</si>
  <si>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</si>
  <si>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</si>
  <si>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</si>
  <si>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</si>
  <si>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</si>
  <si>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</si>
  <si>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</si>
  <si>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</si>
  <si>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</si>
  <si>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</si>
  <si>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</si>
  <si>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</si>
  <si>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</si>
  <si>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</si>
  <si>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</si>
  <si>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</si>
  <si>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</si>
  <si>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</si>
  <si>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</si>
  <si>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</si>
  <si>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</si>
  <si>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</si>
  <si>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</si>
  <si>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</si>
  <si>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</si>
  <si>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</si>
  <si>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</si>
  <si>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</si>
  <si>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</si>
  <si>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</si>
  <si>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</si>
  <si>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</si>
  <si>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</si>
  <si>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</si>
  <si>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</si>
  <si>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</si>
  <si>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</si>
  <si>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</si>
  <si>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</si>
  <si>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</si>
  <si>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</si>
  <si>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</si>
  <si>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</si>
  <si>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</si>
  <si>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</si>
  <si>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</si>
  <si>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</si>
  <si>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</si>
  <si>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</si>
  <si>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</si>
  <si>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</si>
  <si>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</si>
  <si>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</si>
  <si>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</si>
  <si>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</si>
  <si>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</si>
  <si>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</si>
  <si>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</si>
  <si>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</si>
  <si>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</si>
  <si>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</si>
  <si>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</si>
  <si>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</si>
  <si>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</si>
  <si>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</si>
  <si>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</si>
  <si>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</si>
  <si>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</si>
  <si>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</si>
  <si>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</si>
  <si>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</si>
  <si>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</si>
  <si>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</si>
  <si>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</si>
  <si>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</si>
  <si>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</si>
  <si>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</si>
  <si>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</si>
  <si>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</si>
  <si>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</si>
  <si>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</si>
  <si>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</si>
  <si>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</si>
  <si>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</si>
  <si>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</si>
  <si>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</si>
  <si>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</si>
  <si>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</si>
  <si>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</si>
  <si>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</si>
  <si>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</si>
  <si>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</si>
  <si>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</si>
  <si>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</si>
  <si>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</si>
  <si>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</si>
  <si>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</si>
  <si>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</si>
  <si>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</si>
  <si>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</si>
  <si>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</si>
  <si>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</si>
  <si>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</si>
  <si>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</si>
  <si>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</si>
  <si>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</si>
  <si>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</si>
  <si>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</si>
  <si>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</si>
  <si>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</si>
  <si>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</si>
  <si>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</si>
  <si>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</si>
  <si>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</si>
  <si>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</si>
  <si>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</si>
  <si>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</si>
  <si>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</si>
  <si>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</si>
  <si>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</si>
  <si>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</si>
  <si>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</si>
  <si>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</si>
  <si>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</si>
  <si>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</si>
  <si>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</si>
  <si>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</si>
  <si>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</si>
  <si>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</si>
  <si>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</si>
  <si>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</si>
  <si>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</si>
  <si>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</si>
  <si>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</si>
  <si>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</si>
  <si>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</si>
  <si>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</si>
  <si>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</si>
  <si>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</si>
  <si>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</si>
  <si>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</si>
  <si>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</si>
  <si>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</si>
  <si>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</si>
  <si>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</si>
  <si>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</si>
  <si>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</si>
  <si>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</si>
  <si>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</si>
  <si>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</si>
  <si>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</si>
  <si>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</si>
  <si>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</si>
  <si>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</si>
  <si>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</si>
  <si>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</si>
  <si>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</si>
  <si>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</si>
  <si>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</si>
  <si>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</si>
  <si>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</si>
  <si>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</si>
  <si>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</si>
  <si>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</si>
  <si>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</si>
  <si>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</si>
  <si>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</si>
  <si>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</si>
  <si>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</si>
  <si>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</si>
  <si>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</si>
  <si>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</si>
  <si>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</si>
  <si>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</si>
  <si>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</si>
  <si>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</si>
  <si>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</si>
  <si>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</si>
  <si>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</si>
  <si>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</si>
  <si>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</si>
  <si>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</si>
  <si>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</si>
  <si>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</si>
  <si>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</si>
  <si>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</si>
  <si>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</si>
  <si>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</si>
  <si>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</si>
  <si>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</si>
  <si>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</si>
  <si>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</si>
  <si>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</si>
  <si>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</si>
  <si>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</si>
  <si>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</si>
  <si>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</si>
  <si>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</si>
  <si>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</si>
  <si>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</si>
  <si>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</si>
  <si>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</si>
  <si>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</si>
  <si>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</si>
  <si>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</si>
  <si>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</si>
  <si>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</si>
  <si>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</si>
  <si>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</si>
  <si>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</si>
  <si>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</si>
  <si>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</si>
  <si>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</si>
  <si>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</si>
  <si>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</si>
  <si>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</si>
  <si>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</si>
  <si>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</si>
  <si>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</si>
  <si>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</si>
  <si>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</si>
  <si>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</si>
  <si>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</si>
  <si>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</si>
  <si>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</si>
  <si>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</si>
  <si>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</si>
  <si>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</si>
  <si>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</si>
  <si>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</si>
  <si>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</si>
  <si>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</si>
  <si>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</si>
  <si>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</si>
  <si>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</si>
  <si>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</si>
  <si>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</si>
  <si>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</si>
  <si>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</si>
  <si>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</si>
  <si>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</si>
  <si>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</si>
  <si>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</si>
  <si>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</si>
  <si>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</si>
  <si>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</si>
  <si>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</si>
  <si>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</si>
  <si>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</si>
  <si>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</si>
  <si>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</si>
  <si>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</si>
  <si>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</si>
  <si>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</si>
  <si>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</si>
  <si>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</si>
  <si>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</si>
  <si>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</si>
  <si>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</si>
  <si>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</si>
  <si>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</si>
  <si>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</si>
  <si>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</si>
  <si>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</si>
  <si>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</si>
  <si>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</si>
  <si>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</si>
  <si>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</si>
  <si>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</si>
  <si>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</si>
  <si>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</si>
  <si>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</si>
  <si>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</si>
  <si>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</si>
  <si>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</si>
  <si>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</si>
  <si>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</si>
  <si>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</si>
  <si>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</si>
  <si>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</si>
  <si>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</si>
  <si>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</si>
  <si>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</si>
  <si>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</si>
  <si>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</si>
  <si>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</si>
  <si>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</si>
  <si>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</si>
  <si>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</si>
  <si>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</si>
  <si>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</si>
  <si>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</si>
  <si>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</si>
  <si>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</si>
  <si>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</si>
  <si>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</si>
  <si>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</si>
  <si>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</si>
  <si>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</si>
  <si>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</si>
  <si>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</si>
  <si>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</si>
  <si>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</si>
  <si>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</si>
  <si>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</si>
  <si>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</si>
  <si>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</si>
  <si>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</si>
  <si>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</si>
  <si>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</si>
  <si>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</si>
  <si>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</si>
  <si>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</si>
  <si>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</si>
  <si>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</si>
  <si>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</si>
  <si>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</si>
  <si>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</si>
  <si>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</si>
  <si>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</si>
  <si>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</si>
  <si>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</si>
  <si>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</si>
  <si>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</si>
  <si>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</si>
  <si>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</si>
  <si>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</si>
  <si>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</si>
  <si>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</si>
  <si>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</si>
  <si>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</si>
  <si>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</si>
  <si>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</si>
  <si>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</si>
  <si>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</si>
  <si>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</si>
  <si>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</si>
  <si>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</si>
  <si>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</si>
  <si>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</si>
  <si>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</si>
  <si>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</si>
  <si>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</si>
  <si>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</si>
  <si>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</si>
  <si>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</si>
  <si>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</si>
  <si>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</si>
  <si>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</si>
  <si>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</si>
  <si>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</si>
  <si>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</si>
  <si>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</si>
  <si>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</si>
  <si>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</si>
  <si>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</si>
  <si>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</si>
  <si>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</si>
  <si>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</si>
  <si>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</si>
  <si>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</si>
  <si>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</si>
  <si>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</si>
  <si>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</si>
  <si>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</si>
  <si>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</si>
  <si>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</si>
  <si>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</si>
  <si>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</si>
  <si>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</si>
  <si>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</si>
  <si>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</si>
  <si>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</si>
  <si>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</si>
  <si>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</si>
  <si>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</si>
  <si>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</si>
  <si>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</si>
  <si>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</si>
  <si>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</si>
  <si>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</si>
  <si>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</si>
  <si>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</si>
  <si>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</si>
  <si>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</si>
  <si>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</si>
  <si>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</si>
  <si>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</si>
  <si>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</si>
  <si>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</si>
  <si>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</si>
  <si>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</si>
  <si>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</si>
  <si>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</si>
  <si>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</si>
  <si>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</si>
  <si>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</si>
  <si>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</si>
  <si>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</si>
  <si>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</si>
  <si>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</si>
  <si>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</si>
  <si>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</si>
  <si>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</si>
  <si>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</si>
  <si>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</si>
  <si>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</si>
  <si>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</si>
  <si>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</si>
  <si>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</si>
  <si>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</si>
  <si>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</si>
  <si>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</si>
  <si>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</si>
  <si>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</si>
  <si>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</si>
  <si>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</si>
  <si>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</si>
  <si>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</si>
  <si>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</si>
  <si>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</si>
  <si>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</si>
  <si>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</si>
  <si>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</si>
  <si>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</si>
  <si>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</si>
  <si>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</si>
  <si>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</si>
  <si>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</si>
  <si>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</si>
  <si>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</si>
  <si>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</si>
  <si>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</si>
  <si>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</si>
  <si>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</si>
  <si>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</si>
  <si>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</si>
  <si>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</si>
  <si>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</si>
  <si>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</si>
  <si>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</si>
  <si>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</si>
  <si>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</si>
  <si>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</si>
  <si>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</si>
  <si>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</si>
  <si>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</si>
  <si>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</si>
  <si>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</si>
  <si>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</si>
  <si>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</si>
  <si>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</si>
  <si>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</si>
  <si>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</si>
  <si>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</si>
  <si>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</si>
  <si>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</si>
  <si>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</si>
  <si>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</si>
  <si>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</si>
  <si>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</si>
  <si>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</si>
  <si>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</si>
  <si>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</si>
  <si>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</si>
  <si>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</si>
  <si>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</si>
  <si>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</si>
  <si>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</si>
  <si>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</si>
  <si>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</si>
  <si>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</si>
  <si>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</si>
  <si>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</si>
  <si>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</si>
  <si>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</si>
  <si>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</si>
  <si>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</si>
  <si>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</si>
  <si>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</si>
  <si>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</si>
  <si>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</si>
  <si>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</si>
  <si>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</si>
  <si>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</si>
  <si>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</si>
  <si>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</si>
  <si>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</si>
  <si>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</si>
  <si>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</si>
  <si>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</si>
  <si>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</si>
  <si>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</si>
  <si>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</si>
  <si>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</si>
  <si>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</si>
  <si>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</si>
  <si>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</si>
  <si>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</si>
  <si>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</si>
  <si>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</si>
  <si>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</si>
  <si>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</si>
  <si>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</si>
  <si>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</si>
  <si>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</si>
  <si>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</si>
  <si>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</si>
  <si>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</si>
  <si>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</si>
  <si>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</si>
  <si>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</si>
  <si>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</si>
  <si>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</si>
  <si>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</si>
  <si>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</si>
  <si>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</si>
  <si>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</si>
  <si>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</si>
  <si>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</si>
  <si>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</si>
  <si>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</si>
  <si>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</si>
  <si>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</si>
  <si>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</si>
  <si>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</si>
  <si>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</si>
  <si>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</si>
  <si>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</si>
  <si>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</si>
  <si>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</si>
  <si>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</si>
  <si>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</si>
  <si>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</si>
  <si>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</si>
  <si>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</si>
  <si>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</si>
  <si>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</si>
  <si>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</si>
  <si>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</si>
  <si>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</si>
  <si>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</si>
  <si>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</si>
  <si>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</si>
  <si>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</si>
  <si>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</si>
  <si>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</si>
  <si>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</si>
  <si>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</si>
  <si>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</si>
  <si>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</si>
  <si>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</si>
  <si>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</si>
  <si>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</si>
  <si>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</si>
  <si>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</si>
  <si>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</si>
  <si>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</si>
  <si>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</si>
  <si>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</si>
  <si>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</si>
  <si>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</si>
  <si>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</si>
  <si>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</si>
  <si>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</si>
  <si>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</si>
  <si>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</si>
  <si>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</si>
  <si>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</si>
  <si>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</si>
  <si>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</si>
  <si>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</si>
  <si>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</si>
  <si>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</si>
  <si>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</si>
  <si>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</si>
  <si>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</si>
  <si>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</si>
  <si>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</si>
  <si>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</si>
  <si>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</si>
  <si>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</si>
  <si>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</si>
  <si>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</si>
  <si>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</si>
  <si>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</si>
  <si>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</si>
  <si>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</si>
  <si>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</si>
  <si>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</si>
  <si>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</si>
  <si>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</si>
  <si>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</si>
  <si>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</si>
  <si>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</si>
  <si>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</si>
  <si>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</si>
  <si>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</si>
  <si>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</si>
  <si>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</si>
  <si>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</si>
  <si>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</si>
  <si>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</si>
  <si>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</si>
  <si>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</si>
  <si>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</si>
  <si>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</si>
  <si>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</si>
  <si>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</si>
  <si>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</si>
  <si>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</si>
  <si>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</si>
  <si>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</si>
  <si>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</si>
  <si>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</si>
  <si>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</si>
  <si>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</si>
  <si>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</si>
  <si>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</si>
  <si>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</si>
  <si>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</si>
  <si>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</si>
  <si>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</si>
  <si>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</si>
  <si>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</si>
  <si>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</si>
  <si>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</si>
  <si>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</si>
  <si>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</si>
  <si>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</si>
  <si>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</si>
  <si>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</si>
  <si>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</si>
  <si>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</si>
  <si>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</si>
  <si>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</si>
  <si>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</si>
  <si>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</si>
  <si>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</si>
  <si>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</si>
  <si>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</si>
  <si>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</si>
  <si>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</si>
  <si>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</si>
  <si>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</si>
  <si>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</si>
  <si>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</si>
  <si>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</si>
  <si>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</si>
  <si>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</si>
  <si>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</si>
  <si>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</si>
  <si>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</si>
  <si>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</si>
  <si>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</si>
  <si>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</si>
  <si>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</si>
  <si>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</si>
  <si>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</si>
  <si>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</si>
  <si>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</si>
  <si>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</si>
  <si>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</si>
  <si>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</si>
  <si>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</si>
  <si>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</si>
  <si>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</si>
  <si>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</si>
  <si>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</si>
  <si>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</si>
  <si>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</si>
  <si>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</si>
  <si>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</si>
  <si>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</si>
  <si>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</si>
  <si>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</si>
  <si>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</si>
  <si>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</si>
  <si>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</si>
  <si>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</si>
  <si>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</si>
  <si>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</si>
  <si>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</si>
  <si>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</si>
  <si>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</si>
  <si>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</si>
  <si>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</si>
  <si>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</si>
  <si>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</si>
  <si>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</si>
  <si>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</si>
  <si>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</si>
  <si>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</si>
  <si>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</si>
  <si>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</si>
  <si>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</si>
  <si>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</si>
  <si>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</si>
  <si>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</si>
  <si>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</si>
  <si>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</si>
  <si>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</si>
  <si>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</si>
  <si>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</si>
  <si>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</si>
  <si>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</si>
  <si>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</si>
  <si>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</si>
  <si>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</si>
  <si>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</si>
  <si>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</si>
  <si>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</si>
  <si>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</si>
  <si>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</si>
  <si>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</si>
  <si>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</si>
  <si>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</si>
  <si>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</si>
  <si>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</si>
  <si>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</si>
  <si>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</si>
  <si>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</si>
  <si>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</si>
  <si>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</si>
  <si>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</si>
  <si>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</si>
  <si>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</si>
  <si>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</si>
  <si>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</si>
  <si>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</si>
  <si>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</si>
  <si>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</si>
  <si>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</si>
  <si>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</si>
  <si>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</si>
  <si>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</si>
  <si>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</si>
  <si>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</si>
  <si>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</si>
  <si>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</si>
  <si>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</si>
  <si>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</si>
  <si>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</si>
  <si>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</si>
  <si>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</si>
  <si>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</si>
  <si>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</si>
  <si>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</si>
  <si>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</si>
  <si>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</si>
  <si>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</si>
  <si>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</si>
  <si>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</si>
  <si>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</si>
  <si>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</si>
  <si>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</si>
  <si>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</si>
  <si>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</si>
  <si>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</si>
  <si>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</si>
  <si>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</si>
  <si>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</si>
  <si>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</si>
  <si>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</si>
  <si>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</si>
  <si>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</si>
  <si>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</si>
  <si>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</si>
  <si>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</si>
  <si>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</si>
  <si>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</si>
  <si>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</si>
  <si>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</si>
  <si>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</si>
  <si>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</si>
  <si>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</si>
  <si>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</si>
  <si>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</si>
  <si>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</si>
  <si>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</si>
  <si>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</si>
  <si>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</si>
  <si>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</si>
  <si>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</si>
  <si>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</si>
  <si>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</si>
  <si>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</si>
  <si>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</si>
  <si>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</si>
  <si>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</si>
  <si>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</si>
  <si>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</si>
  <si>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</si>
  <si>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</si>
  <si>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</si>
  <si>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</si>
  <si>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</si>
  <si>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</si>
  <si>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</si>
  <si>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</si>
  <si>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</si>
  <si>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</si>
  <si>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</si>
  <si>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</si>
  <si>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</si>
  <si>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</si>
  <si>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</si>
  <si>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</si>
  <si>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</si>
  <si>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</si>
  <si>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</si>
  <si>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</si>
  <si>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</si>
  <si>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</si>
  <si>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</si>
  <si>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</si>
  <si>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</si>
  <si>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</si>
  <si>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</si>
  <si>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</si>
  <si>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</si>
  <si>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</si>
  <si>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</si>
  <si>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</si>
  <si>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</si>
  <si>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</si>
  <si>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</si>
  <si>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</si>
  <si>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</si>
  <si>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</si>
  <si>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</si>
  <si>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</si>
  <si>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</si>
  <si>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</si>
  <si>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</si>
  <si>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</si>
  <si>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</si>
  <si>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</si>
  <si>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</si>
  <si>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</si>
  <si>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</si>
  <si>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</si>
  <si>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</si>
  <si>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</si>
  <si>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</si>
  <si>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</si>
  <si>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</si>
  <si>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</si>
  <si>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</si>
  <si>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</si>
  <si>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</si>
  <si>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</si>
  <si>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</si>
  <si>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</si>
  <si>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</si>
  <si>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</si>
  <si>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</si>
  <si>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</si>
  <si>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</si>
  <si>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</si>
  <si>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</si>
  <si>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</si>
  <si>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</si>
  <si>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</si>
  <si>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</si>
  <si>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</si>
  <si>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</si>
  <si>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</si>
  <si>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</si>
  <si>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</si>
  <si>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</si>
  <si>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</si>
  <si>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</si>
  <si>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</si>
  <si>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</si>
  <si>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</si>
  <si>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</si>
  <si>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</si>
  <si>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</si>
  <si>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</si>
  <si>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</si>
  <si>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</si>
  <si>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</si>
  <si>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</si>
  <si>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</si>
  <si>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</si>
  <si>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</si>
  <si>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</si>
  <si>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</si>
  <si>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</si>
  <si>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</si>
  <si>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</si>
  <si>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</si>
  <si>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</si>
  <si>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</si>
  <si>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</si>
  <si>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</si>
  <si>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</si>
  <si>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</si>
  <si>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</si>
  <si>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</si>
  <si>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</si>
  <si>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</si>
  <si>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</si>
  <si>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</si>
  <si>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</si>
  <si>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</si>
  <si>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</si>
  <si>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</si>
  <si>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</si>
  <si>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</si>
  <si>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</si>
  <si>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</si>
  <si>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</si>
  <si>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</si>
  <si>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</si>
  <si>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</si>
  <si>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</si>
  <si>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</si>
  <si>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</si>
  <si>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</si>
  <si>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</si>
  <si>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</si>
  <si>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</si>
  <si>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</si>
  <si>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</si>
  <si>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</si>
  <si>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</si>
  <si>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</si>
  <si>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</si>
  <si>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</si>
  <si>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</si>
  <si>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</si>
  <si>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</si>
  <si>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</si>
  <si>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</si>
  <si>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</si>
  <si>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</si>
  <si>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</si>
  <si>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</si>
  <si>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</si>
  <si>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</si>
  <si>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</si>
  <si>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</si>
  <si>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</si>
  <si>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</si>
  <si>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</si>
  <si>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</si>
  <si>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</si>
  <si>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</si>
  <si>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</si>
  <si>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</si>
  <si>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</si>
  <si>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</si>
  <si>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</si>
  <si>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</si>
  <si>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</si>
  <si>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</si>
  <si>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</si>
  <si>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</si>
  <si>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</si>
  <si>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</si>
  <si>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</si>
  <si>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</si>
  <si>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</si>
  <si>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</si>
  <si>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</si>
  <si>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</si>
  <si>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</si>
  <si>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</si>
  <si>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</si>
  <si>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</si>
  <si>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</si>
  <si>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</si>
  <si>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</si>
  <si>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</si>
  <si>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</si>
  <si>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</si>
  <si>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</si>
  <si>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</si>
  <si>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</si>
  <si>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</si>
  <si>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</si>
  <si>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</si>
  <si>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</si>
  <si>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</si>
  <si>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</si>
  <si>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</si>
  <si>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</si>
  <si>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</si>
  <si>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</si>
  <si>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</si>
  <si>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</si>
  <si>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</si>
  <si>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</si>
  <si>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</si>
  <si>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</si>
  <si>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</si>
  <si>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</si>
  <si>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</si>
  <si>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</si>
  <si>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</si>
  <si>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</si>
  <si>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</si>
  <si>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</si>
  <si>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</si>
  <si>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</si>
  <si>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</si>
  <si>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</si>
  <si>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</si>
  <si>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</si>
  <si>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</si>
  <si>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</si>
  <si>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</si>
  <si>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</si>
  <si>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</si>
  <si>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</si>
  <si>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</si>
  <si>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</si>
  <si>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</si>
  <si>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</si>
  <si>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</si>
  <si>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</si>
  <si>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</si>
  <si>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</si>
  <si>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</si>
  <si>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</si>
  <si>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</si>
  <si>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</si>
  <si>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</si>
  <si>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</si>
  <si>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</si>
  <si>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</si>
  <si>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</si>
  <si>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</si>
  <si>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</si>
  <si>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</si>
  <si>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</si>
  <si>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</si>
  <si>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</si>
  <si>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</si>
  <si>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</si>
  <si>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</si>
  <si>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</si>
  <si>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</si>
  <si>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</si>
  <si>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</si>
  <si>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</si>
  <si>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</si>
  <si>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</si>
  <si>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</si>
  <si>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</si>
  <si>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</si>
  <si>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</si>
  <si>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</si>
  <si>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</si>
  <si>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</si>
  <si>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</si>
  <si>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</si>
  <si>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</si>
  <si>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</si>
  <si>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</si>
  <si>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</si>
  <si>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</si>
  <si>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</si>
  <si>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</si>
  <si>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</si>
  <si>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</si>
  <si>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</si>
  <si>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</si>
  <si>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</si>
  <si>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</si>
  <si>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</si>
  <si>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</si>
  <si>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</si>
  <si>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</si>
  <si>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</si>
  <si>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</si>
  <si>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</si>
  <si>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</si>
  <si>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</si>
  <si>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</si>
  <si>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</si>
  <si>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</si>
  <si>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</si>
  <si>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</si>
  <si>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</si>
  <si>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</si>
  <si>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</si>
  <si>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</si>
  <si>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</si>
  <si>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</si>
  <si>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</si>
  <si>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</si>
  <si>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</si>
  <si>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</si>
  <si>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</si>
  <si>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</si>
  <si>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</si>
  <si>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</si>
  <si>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</si>
  <si>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</si>
  <si>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</si>
  <si>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</si>
  <si>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</si>
  <si>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</si>
  <si>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</si>
  <si>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</si>
  <si>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</si>
  <si>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</si>
  <si>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</si>
  <si>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</si>
  <si>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</si>
  <si>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</si>
  <si>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</si>
  <si>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</si>
  <si>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</si>
  <si>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</si>
  <si>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</si>
  <si>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</si>
  <si>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</si>
  <si>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</si>
  <si>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</si>
  <si>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</si>
  <si>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</si>
  <si>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</si>
  <si>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</si>
  <si>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</si>
  <si>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</si>
  <si>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</si>
  <si>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</si>
  <si>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</si>
  <si>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</si>
  <si>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</si>
  <si>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</si>
  <si>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</si>
  <si>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</si>
  <si>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</si>
  <si>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</si>
  <si>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</si>
  <si>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</si>
  <si>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</si>
  <si>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</si>
  <si>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</si>
  <si>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</si>
  <si>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</si>
  <si>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</si>
  <si>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</si>
  <si>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</si>
  <si>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</si>
  <si>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</si>
  <si>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</si>
  <si>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</si>
  <si>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</si>
  <si>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</si>
  <si>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</si>
  <si>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</si>
  <si>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</si>
  <si>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</si>
  <si>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</si>
  <si>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</si>
  <si>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</si>
  <si>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</si>
  <si>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</si>
  <si>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</si>
  <si>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</si>
  <si>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</si>
  <si>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</si>
  <si>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</si>
  <si>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</si>
  <si>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</si>
  <si>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</si>
  <si>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</si>
  <si>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</si>
  <si>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</si>
  <si>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</si>
  <si>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</si>
  <si>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</si>
  <si>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</si>
  <si>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</si>
  <si>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</si>
  <si>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</si>
  <si>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</si>
  <si>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</si>
  <si>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</si>
  <si>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</si>
  <si>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</si>
  <si>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</si>
  <si>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</si>
  <si>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</si>
  <si>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</si>
  <si>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</si>
  <si>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</si>
  <si>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</si>
  <si>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</si>
  <si>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</si>
  <si>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</si>
  <si>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</si>
  <si>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</si>
  <si>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</si>
  <si>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</si>
  <si>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</si>
  <si>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</si>
  <si>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</si>
  <si>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</si>
  <si>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</si>
  <si>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</si>
  <si>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</si>
  <si>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</si>
  <si>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</si>
  <si>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</si>
  <si>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</si>
  <si>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</si>
  <si>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</si>
  <si>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</si>
  <si>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</si>
  <si>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</si>
  <si>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</si>
  <si>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</si>
  <si>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</si>
  <si>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</si>
  <si>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</si>
  <si>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</si>
  <si>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</si>
  <si>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</si>
  <si>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</si>
  <si>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</si>
  <si>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</si>
  <si>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</si>
  <si>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</si>
  <si>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</si>
  <si>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</si>
  <si>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</si>
  <si>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</si>
  <si>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</si>
  <si>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</si>
  <si>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</si>
  <si>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</si>
  <si>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</si>
  <si>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</si>
  <si>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</si>
  <si>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</si>
  <si>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</si>
  <si>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</si>
  <si>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</si>
  <si>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</si>
  <si>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</si>
  <si>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</si>
  <si>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</si>
  <si>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</si>
  <si>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</si>
  <si>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</si>
  <si>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</si>
  <si>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</si>
  <si>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</si>
  <si>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</si>
  <si>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</si>
  <si>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</si>
  <si>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</si>
  <si>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</si>
  <si>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</si>
  <si>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</si>
  <si>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</si>
  <si>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</si>
  <si>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</si>
  <si>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</si>
  <si>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</si>
  <si>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</si>
  <si>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</si>
  <si>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</si>
  <si>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</si>
  <si>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</si>
  <si>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</si>
  <si>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</si>
  <si>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</si>
  <si>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</si>
  <si>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</si>
  <si>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</si>
  <si>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</si>
  <si>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</si>
  <si>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</si>
  <si>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</si>
  <si>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</si>
  <si>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</si>
  <si>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</si>
  <si>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</si>
  <si>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</si>
  <si>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</si>
  <si>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</si>
  <si>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</si>
  <si>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</si>
  <si>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</si>
  <si>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</si>
  <si>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</si>
  <si>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</si>
  <si>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</si>
  <si>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</si>
  <si>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</si>
  <si>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</si>
  <si>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</si>
  <si>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</si>
  <si>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</si>
  <si>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</si>
  <si>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</si>
  <si>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</si>
  <si>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</si>
  <si>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</si>
  <si>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</si>
  <si>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</si>
  <si>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</si>
  <si>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</si>
  <si>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</si>
  <si>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</si>
  <si>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</si>
  <si>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</si>
  <si>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</si>
  <si>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</si>
  <si>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</si>
  <si>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</si>
  <si>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</si>
  <si>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</si>
  <si>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</si>
  <si>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</si>
  <si>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</si>
  <si>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</si>
  <si>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</si>
  <si>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</si>
  <si>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</si>
  <si>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</si>
  <si>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</si>
  <si>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</si>
  <si>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</si>
  <si>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</si>
  <si>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</si>
  <si>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</si>
  <si>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</si>
  <si>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</si>
  <si>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</si>
  <si>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</si>
  <si>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</si>
  <si>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</si>
  <si>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</si>
  <si>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</si>
  <si>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</si>
  <si>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</si>
  <si>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</si>
  <si>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</si>
  <si>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</si>
  <si>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</si>
  <si>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</si>
  <si>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</si>
  <si>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</si>
  <si>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</si>
  <si>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</si>
  <si>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</si>
  <si>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</si>
  <si>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</si>
  <si>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</si>
  <si>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</si>
  <si>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</si>
  <si>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</si>
  <si>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</si>
  <si>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</si>
  <si>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</si>
  <si>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</si>
  <si>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</si>
  <si>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</si>
  <si>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</si>
  <si>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</si>
  <si>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</si>
  <si>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</si>
  <si>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</si>
  <si>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</si>
  <si>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</si>
  <si>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</si>
  <si>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</si>
  <si>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</si>
  <si>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</si>
  <si>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</si>
  <si>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</si>
  <si>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</si>
  <si>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</si>
  <si>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</si>
  <si>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</si>
  <si>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</si>
  <si>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</si>
  <si>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</si>
  <si>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</si>
  <si>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</si>
  <si>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</si>
  <si>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</si>
  <si>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</si>
  <si>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</si>
  <si>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</si>
  <si>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</si>
  <si>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</si>
  <si>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</si>
  <si>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</si>
  <si>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</si>
  <si>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</si>
  <si>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</si>
  <si>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</si>
  <si>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</si>
  <si>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</si>
  <si>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</si>
  <si>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</si>
  <si>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</si>
  <si>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</si>
  <si>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</si>
  <si>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</si>
  <si>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</si>
  <si>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</si>
  <si>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</si>
  <si>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</si>
  <si>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</si>
  <si>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</si>
  <si>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</si>
  <si>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</si>
  <si>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</si>
  <si>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</si>
  <si>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</si>
  <si>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</si>
  <si>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</si>
  <si>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</si>
  <si>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</si>
  <si>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</si>
  <si>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</si>
  <si>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</si>
  <si>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</si>
  <si>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</si>
  <si>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</si>
  <si>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</si>
  <si>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</si>
  <si>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</si>
  <si>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</si>
  <si>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</si>
  <si>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</si>
  <si>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</si>
  <si>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</si>
  <si>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</si>
  <si>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</si>
  <si>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</si>
  <si>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</si>
  <si>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</si>
  <si>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</si>
  <si>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</si>
  <si>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</si>
  <si>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</si>
  <si>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</si>
  <si>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</si>
  <si>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</si>
  <si>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</si>
  <si>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</si>
  <si>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</si>
  <si>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</si>
  <si>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</si>
  <si>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</si>
  <si>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</si>
  <si>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</si>
  <si>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</si>
  <si>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</si>
  <si>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</si>
  <si>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</si>
  <si>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</si>
  <si>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</si>
  <si>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</si>
  <si>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</si>
  <si>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</si>
  <si>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</si>
  <si>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</si>
  <si>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</si>
  <si>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</si>
  <si>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</si>
  <si>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</si>
  <si>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</si>
  <si>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</si>
  <si>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</si>
  <si>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</si>
  <si>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</si>
  <si>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</si>
  <si>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</si>
  <si>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</si>
  <si>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</si>
  <si>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</si>
  <si>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</si>
  <si>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</si>
  <si>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</si>
  <si>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</si>
  <si>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</si>
  <si>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</si>
  <si>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</si>
  <si>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</si>
  <si>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</si>
  <si>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</si>
  <si>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</si>
  <si>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</si>
  <si>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</si>
  <si>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</si>
  <si>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</si>
  <si>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</si>
  <si>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</si>
  <si>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</si>
  <si>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</si>
  <si>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</si>
  <si>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</si>
  <si>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</si>
  <si>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</si>
  <si>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</si>
  <si>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</si>
  <si>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</si>
  <si>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</si>
  <si>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</si>
  <si>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</si>
  <si>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</si>
  <si>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</si>
  <si>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</si>
  <si>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</si>
  <si>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</si>
  <si>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</si>
  <si>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</si>
  <si>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</si>
  <si>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</si>
  <si>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</si>
  <si>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</si>
  <si>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</si>
  <si>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</si>
  <si>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</si>
  <si>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</si>
  <si>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</si>
  <si>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</si>
  <si>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</si>
  <si>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</si>
  <si>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</si>
  <si>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</si>
  <si>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</si>
  <si>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</si>
  <si>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</si>
  <si>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</si>
  <si>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</si>
  <si>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</si>
  <si>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</si>
  <si>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</si>
  <si>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</si>
  <si>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</si>
  <si>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</si>
  <si>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</si>
  <si>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</si>
  <si>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</si>
  <si>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</si>
  <si>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</si>
  <si>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</si>
  <si>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</si>
  <si>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</si>
  <si>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</si>
  <si>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</si>
  <si>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</si>
  <si>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</si>
  <si>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</si>
  <si>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</si>
  <si>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</si>
  <si>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</si>
  <si>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</si>
  <si>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</si>
  <si>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</si>
  <si>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</si>
  <si>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</si>
  <si>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</si>
  <si>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</si>
  <si>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</si>
  <si>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</si>
  <si>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</si>
  <si>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</si>
  <si>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</si>
  <si>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</si>
  <si>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</si>
  <si>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</si>
  <si>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</si>
  <si>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</si>
  <si>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</si>
  <si>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</si>
  <si>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</si>
  <si>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</si>
  <si>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</si>
  <si>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</si>
  <si>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</si>
  <si>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</si>
  <si>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</si>
  <si>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</si>
  <si>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</si>
  <si>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</si>
  <si>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</si>
  <si>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</si>
  <si>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</si>
  <si>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</si>
  <si>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</si>
  <si>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</si>
  <si>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</si>
  <si>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</si>
  <si>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</si>
  <si>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</si>
  <si>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</si>
  <si>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</si>
  <si>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</si>
  <si>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</si>
  <si>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</si>
  <si>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</si>
  <si>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</si>
  <si>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</si>
  <si>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</si>
  <si>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</si>
  <si>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</si>
  <si>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</si>
  <si>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</si>
  <si>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</si>
  <si>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</si>
  <si>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</si>
  <si>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</si>
  <si>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</si>
  <si>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</si>
  <si>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</si>
  <si>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</si>
  <si>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</si>
  <si>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</si>
  <si>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</si>
  <si>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</si>
  <si>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</si>
  <si>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</si>
  <si>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</si>
  <si>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</si>
  <si>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</si>
  <si>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</si>
  <si>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</si>
  <si>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</si>
  <si>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</si>
  <si>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</si>
  <si>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</si>
  <si>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</si>
  <si>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</si>
  <si>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</si>
  <si>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</si>
  <si>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</si>
  <si>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</si>
  <si>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</si>
  <si>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</si>
  <si>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</si>
  <si>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</si>
  <si>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</si>
  <si>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</si>
  <si>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</si>
  <si>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</si>
  <si>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</si>
  <si>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</si>
  <si>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</si>
  <si>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</si>
  <si>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</si>
  <si>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</si>
  <si>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</si>
  <si>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</si>
  <si>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</si>
  <si>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</si>
  <si>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</si>
  <si>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</si>
  <si>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</si>
  <si>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</si>
  <si>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</si>
  <si>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</si>
  <si>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</si>
  <si>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</si>
  <si>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</si>
  <si>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</si>
  <si>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</si>
  <si>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</si>
  <si>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</si>
  <si>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</si>
  <si>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</si>
  <si>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</si>
  <si>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</si>
  <si>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</si>
  <si>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</si>
  <si>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</si>
  <si>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</si>
  <si>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</si>
  <si>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</si>
  <si>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</si>
  <si>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</si>
  <si>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</si>
  <si>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</si>
  <si>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</si>
  <si>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</si>
  <si>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</si>
  <si>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</si>
  <si>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</si>
  <si>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</si>
  <si>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</si>
  <si>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</si>
  <si>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</si>
  <si>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</si>
  <si>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</si>
  <si>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</si>
  <si>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</si>
  <si>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</si>
  <si>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</si>
  <si>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</si>
  <si>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</si>
  <si>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</si>
  <si>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</si>
  <si>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</si>
  <si>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</si>
  <si>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</si>
  <si>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</si>
  <si>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</si>
  <si>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</si>
  <si>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</si>
  <si>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</si>
  <si>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</si>
  <si>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</si>
  <si>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</si>
  <si>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</si>
  <si>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</si>
  <si>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</si>
  <si>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</si>
  <si>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</si>
  <si>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</si>
  <si>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</si>
  <si>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</si>
  <si>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</si>
  <si>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</si>
  <si>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</si>
  <si>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</si>
  <si>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</si>
  <si>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</si>
  <si>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</si>
  <si>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</si>
  <si>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</si>
  <si>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</si>
  <si>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</si>
  <si>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</si>
  <si>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</si>
  <si>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</si>
  <si>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</si>
  <si>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</si>
  <si>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</si>
  <si>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</si>
  <si>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</si>
  <si>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</si>
  <si>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</si>
  <si>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</si>
  <si>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</si>
  <si>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</si>
  <si>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</si>
  <si>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</si>
  <si>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</si>
  <si>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</si>
  <si>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</si>
  <si>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</si>
  <si>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</si>
  <si>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</si>
  <si>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</si>
  <si>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</si>
  <si>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</si>
  <si>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</si>
  <si>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</si>
  <si>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</si>
  <si>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</si>
  <si>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</si>
  <si>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</si>
  <si>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</si>
  <si>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</si>
  <si>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</si>
  <si>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</si>
  <si>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</si>
  <si>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</si>
  <si>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</si>
  <si>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</si>
  <si>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</si>
  <si>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</si>
  <si>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</si>
  <si>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</si>
  <si>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</si>
  <si>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</si>
  <si>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</si>
  <si>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</si>
  <si>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</si>
  <si>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</si>
  <si>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</si>
  <si>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</si>
  <si>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</si>
  <si>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</si>
  <si>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</si>
  <si>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</si>
  <si>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</si>
  <si>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</si>
  <si>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</si>
  <si>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</si>
  <si>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</si>
  <si>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</si>
  <si>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</si>
  <si>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</si>
  <si>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</si>
  <si>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</si>
  <si>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</si>
  <si>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</si>
  <si>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</si>
  <si>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</si>
  <si>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</si>
  <si>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</si>
  <si>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</si>
  <si>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</si>
  <si>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</si>
  <si>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</si>
  <si>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</si>
  <si>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</si>
  <si>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</si>
  <si>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</si>
  <si>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</si>
  <si>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</si>
  <si>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</si>
  <si>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</si>
  <si>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</si>
  <si>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</si>
  <si>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</si>
  <si>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</si>
  <si>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</si>
  <si>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</si>
  <si>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</si>
  <si>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</si>
  <si>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</si>
  <si>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</si>
  <si>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</si>
  <si>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</si>
  <si>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</si>
  <si>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</si>
  <si>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</si>
  <si>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</si>
  <si>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</si>
  <si>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</si>
  <si>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</si>
  <si>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</si>
  <si>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</si>
  <si>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</si>
  <si>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</si>
  <si>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</si>
  <si>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</si>
  <si>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</si>
  <si>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</si>
  <si>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</si>
  <si>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</si>
  <si>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</si>
  <si>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</si>
  <si>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</si>
  <si>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</si>
  <si>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</si>
  <si>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</si>
  <si>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</si>
  <si>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</si>
  <si>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</si>
  <si>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</si>
  <si>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</si>
  <si>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</si>
  <si>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</si>
  <si>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</si>
  <si>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</si>
  <si>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</si>
  <si>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</si>
  <si>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</si>
  <si>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</si>
  <si>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</si>
  <si>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</si>
  <si>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</si>
  <si>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</si>
  <si>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</si>
  <si>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</si>
  <si>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</si>
  <si>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</si>
  <si>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</si>
  <si>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</si>
  <si>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</si>
  <si>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</si>
  <si>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</si>
  <si>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</si>
  <si>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</si>
  <si>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</si>
  <si>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</si>
  <si>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</si>
  <si>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</si>
  <si>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</si>
  <si>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</si>
  <si>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</si>
  <si>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</si>
  <si>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</si>
  <si>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</si>
  <si>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</si>
  <si>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</si>
  <si>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</si>
  <si>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</si>
  <si>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</si>
  <si>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</si>
  <si>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</si>
  <si>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</si>
  <si>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</si>
  <si>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</si>
  <si>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</si>
  <si>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</si>
  <si>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</si>
  <si>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</si>
  <si>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</si>
  <si>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</si>
  <si>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</si>
  <si>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</si>
  <si>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</si>
  <si>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</si>
  <si>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</si>
  <si>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</si>
  <si>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</si>
  <si>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</si>
  <si>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</si>
  <si>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</si>
  <si>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</si>
  <si>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</si>
  <si>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</si>
  <si>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</si>
  <si>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</si>
  <si>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</si>
  <si>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</si>
  <si>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</si>
  <si>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</si>
  <si>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</si>
  <si>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</si>
  <si>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</si>
  <si>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</si>
  <si>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</si>
  <si>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</si>
  <si>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</si>
  <si>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</si>
  <si>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</si>
  <si>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</si>
  <si>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</si>
  <si>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</si>
  <si>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</si>
  <si>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</si>
  <si>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</si>
  <si>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</si>
  <si>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</si>
  <si>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</si>
  <si>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</si>
  <si>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</si>
  <si>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</si>
  <si>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</si>
  <si>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</si>
  <si>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</si>
  <si>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</si>
  <si>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</si>
  <si>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</si>
  <si>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</si>
  <si>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</si>
  <si>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</si>
  <si>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</si>
  <si>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</si>
  <si>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</si>
  <si>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</si>
  <si>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</si>
  <si>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</si>
  <si>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</si>
  <si>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</si>
  <si>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</si>
  <si>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</si>
  <si>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</si>
  <si>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</si>
  <si>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</si>
  <si>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</si>
  <si>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</si>
  <si>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</si>
  <si>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</si>
  <si>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</si>
  <si>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</si>
  <si>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</si>
  <si>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</si>
  <si>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</si>
  <si>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</si>
  <si>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</si>
  <si>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</si>
  <si>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</si>
  <si>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</si>
  <si>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</si>
  <si>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</si>
  <si>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</si>
  <si>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</si>
  <si>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</si>
  <si>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</si>
  <si>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</si>
  <si>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</si>
  <si>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</si>
  <si>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</si>
  <si>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</si>
  <si>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</si>
  <si>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</si>
  <si>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</si>
  <si>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</si>
  <si>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</si>
  <si>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</si>
  <si>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</si>
  <si>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</si>
  <si>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</si>
  <si>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</si>
  <si>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</si>
  <si>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</si>
  <si>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</si>
  <si>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</si>
  <si>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</si>
  <si>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</si>
  <si>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</si>
  <si>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</si>
  <si>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</si>
  <si>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</si>
  <si>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</si>
  <si>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</si>
  <si>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</si>
  <si>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</si>
  <si>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</si>
  <si>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</si>
  <si>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</si>
  <si>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</si>
  <si>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</si>
  <si>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</si>
  <si>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</si>
  <si>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</si>
  <si>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</si>
  <si>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</si>
  <si>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</si>
  <si>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</si>
  <si>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</si>
  <si>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</si>
  <si>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</si>
  <si>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</si>
  <si>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</si>
  <si>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</si>
  <si>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</si>
  <si>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</si>
  <si>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</si>
  <si>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</si>
  <si>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</si>
  <si>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</si>
  <si>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</si>
  <si>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</si>
  <si>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</si>
  <si>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</si>
  <si>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</si>
  <si>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</si>
  <si>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</si>
  <si>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</si>
  <si>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</si>
  <si>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</si>
  <si>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</si>
  <si>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</si>
  <si>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</si>
  <si>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</si>
  <si>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</si>
  <si>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</si>
  <si>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</si>
  <si>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</si>
  <si>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</si>
  <si>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</si>
  <si>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</si>
  <si>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</si>
  <si>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</si>
  <si>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</si>
  <si>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</si>
  <si>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</si>
  <si>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</si>
  <si>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</si>
  <si>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</si>
  <si>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</si>
  <si>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</si>
  <si>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</si>
  <si>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</si>
  <si>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</si>
  <si>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</si>
  <si>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</si>
  <si>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</si>
  <si>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</si>
  <si>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</si>
  <si>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</si>
  <si>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</si>
  <si>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</si>
  <si>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</si>
  <si>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</si>
  <si>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</si>
  <si>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</si>
  <si>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</si>
  <si>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</si>
  <si>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</si>
  <si>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</si>
  <si>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</si>
  <si>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</si>
  <si>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</si>
  <si>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</si>
  <si>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</si>
  <si>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</si>
  <si>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</si>
  <si>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</si>
  <si>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</si>
  <si>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</si>
  <si>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</si>
  <si>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</si>
  <si>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</si>
  <si>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</si>
  <si>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</si>
  <si>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</si>
  <si>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</si>
  <si>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</si>
  <si>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</si>
  <si>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</si>
  <si>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</si>
  <si>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</si>
  <si>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</si>
  <si>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</si>
  <si>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</si>
  <si>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</si>
  <si>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</si>
  <si>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</si>
  <si>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</si>
  <si>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</si>
  <si>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</si>
  <si>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</si>
  <si>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</si>
  <si>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</si>
  <si>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</si>
  <si>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</si>
  <si>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</si>
  <si>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</si>
  <si>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</si>
  <si>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</si>
  <si>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</si>
  <si>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</si>
  <si>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</si>
  <si>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</si>
  <si>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</si>
  <si>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</si>
  <si>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</si>
  <si>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</si>
  <si>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</si>
  <si>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</si>
  <si>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</si>
  <si>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</si>
  <si>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</si>
  <si>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</si>
  <si>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</si>
  <si>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</si>
  <si>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</si>
  <si>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</si>
  <si>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</si>
  <si>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</si>
  <si>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</si>
  <si>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</si>
  <si>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</si>
  <si>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</si>
  <si>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</si>
  <si>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</si>
  <si>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</si>
  <si>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</si>
  <si>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</si>
  <si>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</si>
  <si>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</si>
  <si>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</si>
  <si>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</si>
  <si>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</si>
  <si>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</si>
  <si>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</si>
  <si>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</si>
  <si>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</si>
  <si>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</si>
  <si>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</si>
  <si>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</si>
  <si>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</si>
  <si>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</si>
  <si>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</si>
  <si>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</si>
  <si>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</si>
  <si>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</si>
  <si>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</si>
  <si>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</si>
  <si>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</si>
  <si>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</si>
  <si>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</si>
  <si>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</si>
  <si>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</si>
  <si>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</si>
  <si>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</si>
  <si>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</si>
  <si>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</si>
  <si>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</si>
  <si>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</si>
  <si>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</si>
  <si>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</si>
  <si>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</si>
  <si>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</si>
  <si>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</si>
  <si>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</si>
  <si>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</si>
  <si>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</si>
  <si>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</si>
  <si>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</si>
  <si>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</si>
  <si>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</si>
  <si>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</si>
  <si>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</si>
  <si>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</si>
  <si>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</si>
  <si>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</si>
  <si>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</si>
  <si>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</si>
  <si>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</si>
  <si>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</si>
  <si>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</si>
  <si>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</si>
  <si>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</si>
  <si>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</si>
  <si>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</si>
  <si>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</si>
  <si>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</si>
  <si>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</si>
  <si>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</si>
  <si>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</si>
  <si>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</si>
  <si>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</si>
  <si>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</si>
  <si>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</si>
  <si>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</si>
  <si>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</si>
  <si>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</si>
  <si>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</si>
  <si>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</si>
  <si>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</si>
  <si>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</si>
  <si>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</si>
  <si>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</si>
  <si>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</si>
  <si>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</si>
  <si>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</si>
  <si>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</si>
  <si>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</si>
  <si>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</si>
  <si>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</si>
  <si>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</si>
  <si>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</si>
  <si>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</si>
  <si>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</si>
  <si>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</si>
  <si>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</si>
  <si>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</si>
  <si>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</si>
  <si>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</si>
  <si>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</si>
  <si>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</si>
  <si>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</si>
  <si>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</si>
  <si>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</si>
  <si>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</si>
  <si>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</si>
  <si>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</si>
  <si>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</si>
  <si>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</si>
  <si>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</si>
  <si>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</si>
  <si>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</si>
  <si>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</si>
  <si>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</si>
  <si>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</si>
  <si>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</si>
  <si>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</si>
  <si>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</si>
  <si>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</si>
  <si>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</si>
  <si>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</si>
  <si>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</si>
  <si>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</si>
  <si>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</si>
  <si>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</si>
  <si>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</si>
  <si>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</si>
  <si>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</si>
  <si>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</si>
  <si>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</si>
  <si>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</si>
  <si>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</si>
  <si>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</si>
  <si>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</si>
  <si>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</si>
  <si>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</si>
  <si>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</si>
  <si>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</si>
  <si>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</si>
  <si>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</si>
  <si>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</si>
  <si>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</si>
  <si>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</si>
  <si>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</si>
  <si>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</si>
  <si>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</si>
  <si>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</si>
  <si>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</si>
  <si>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</si>
  <si>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</si>
  <si>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</si>
  <si>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</si>
  <si>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</si>
  <si>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</si>
  <si>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</si>
  <si>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</si>
  <si>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</si>
  <si>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</si>
  <si>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</si>
  <si>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</si>
  <si>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</si>
  <si>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</si>
  <si>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</si>
  <si>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</si>
  <si>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</si>
  <si>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</si>
  <si>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</si>
  <si>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</si>
  <si>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</si>
  <si>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</si>
  <si>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</si>
  <si>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</si>
  <si>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</si>
  <si>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</si>
  <si>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</si>
  <si>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</si>
  <si>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</si>
  <si>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</si>
  <si>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</si>
  <si>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</si>
  <si>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</si>
  <si>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</si>
  <si>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</si>
  <si>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</si>
  <si>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</si>
  <si>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</si>
  <si>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</si>
  <si>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</si>
  <si>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</si>
  <si>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</si>
  <si>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</si>
  <si>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</si>
  <si>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</si>
  <si>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</si>
  <si>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</si>
  <si>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</si>
  <si>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</si>
  <si>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</si>
  <si>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</si>
  <si>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</si>
  <si>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</si>
  <si>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</si>
  <si>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</si>
  <si>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</si>
  <si>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</si>
  <si>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</si>
  <si>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</si>
  <si>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</si>
  <si>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</si>
  <si>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</si>
  <si>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</si>
  <si>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</si>
  <si>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</si>
  <si>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</si>
  <si>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</si>
  <si>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</si>
  <si>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</si>
  <si>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</si>
  <si>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</si>
  <si>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</si>
  <si>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</si>
  <si>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</si>
  <si>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</si>
  <si>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</si>
  <si>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</si>
  <si>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</si>
  <si>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</si>
  <si>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</si>
  <si>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</si>
  <si>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</si>
  <si>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</si>
  <si>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</si>
  <si>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</si>
  <si>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</si>
  <si>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</si>
  <si>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</si>
  <si>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</si>
  <si>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</si>
  <si>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</si>
  <si>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</si>
  <si>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</si>
  <si>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</si>
  <si>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</si>
  <si>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</si>
  <si>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</si>
  <si>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</si>
  <si>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</si>
  <si>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</si>
  <si>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</si>
  <si>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</si>
  <si>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</si>
  <si>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</si>
  <si>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</si>
  <si>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</si>
  <si>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</si>
  <si>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</si>
  <si>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</si>
  <si>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</si>
  <si>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</si>
  <si>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</si>
  <si>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</si>
  <si>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</si>
  <si>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</si>
  <si>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</si>
  <si>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</si>
  <si>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</si>
  <si>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</si>
  <si>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</si>
  <si>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</si>
  <si>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</si>
  <si>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</si>
  <si>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</si>
  <si>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</si>
  <si>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</si>
  <si>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</si>
  <si>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</si>
  <si>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</si>
  <si>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</si>
  <si>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</si>
  <si>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</si>
  <si>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</si>
  <si>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</si>
  <si>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</si>
  <si>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</si>
  <si>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</si>
  <si>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</si>
  <si>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</si>
  <si>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</si>
  <si>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</si>
  <si>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</si>
  <si>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</si>
  <si>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</si>
  <si>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</si>
  <si>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</si>
  <si>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</si>
  <si>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</si>
  <si>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</si>
  <si>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</si>
  <si>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</si>
  <si>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</si>
  <si>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</si>
  <si>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</si>
  <si>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</si>
  <si>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</si>
  <si>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</si>
  <si>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</si>
  <si>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</si>
  <si>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</si>
  <si>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</si>
  <si>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</si>
  <si>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</si>
  <si>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</si>
  <si>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</si>
  <si>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</si>
  <si>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</si>
  <si>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</si>
  <si>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</si>
  <si>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</si>
  <si>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</si>
  <si>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</si>
  <si>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</si>
  <si>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</si>
  <si>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</si>
  <si>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</si>
  <si>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</si>
  <si>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</si>
  <si>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</si>
  <si>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</si>
  <si>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</si>
  <si>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</si>
  <si>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</si>
  <si>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</si>
  <si>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</si>
  <si>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</si>
  <si>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</si>
  <si>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</si>
  <si>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</si>
  <si>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</si>
  <si>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</si>
  <si>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</si>
  <si>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</si>
  <si>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</si>
  <si>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</si>
  <si>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</si>
  <si>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</si>
  <si>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</si>
  <si>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</si>
  <si>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</si>
  <si>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</si>
  <si>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</si>
  <si>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</si>
  <si>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</si>
  <si>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</si>
  <si>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</si>
  <si>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</si>
  <si>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</si>
  <si>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</si>
  <si>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</si>
  <si>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</si>
  <si>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</si>
  <si>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</si>
  <si>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</si>
  <si>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</si>
  <si>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</si>
  <si>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</si>
  <si>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</si>
  <si>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</si>
  <si>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</si>
  <si>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</si>
  <si>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</si>
  <si>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</si>
  <si>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</si>
  <si>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</si>
  <si>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</si>
  <si>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</si>
  <si>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</si>
  <si>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</si>
  <si>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</si>
  <si>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</si>
  <si>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</si>
  <si>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</si>
  <si>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</si>
  <si>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</si>
  <si>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</si>
  <si>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</si>
  <si>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</si>
  <si>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</si>
  <si>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</si>
  <si>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</si>
  <si>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</si>
  <si>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</si>
  <si>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</si>
  <si>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</si>
  <si>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</si>
  <si>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</si>
  <si>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</si>
  <si>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</si>
  <si>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</si>
  <si>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</si>
  <si>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</si>
  <si>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</si>
  <si>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</si>
  <si>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</si>
  <si>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</si>
  <si>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</si>
  <si>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</si>
  <si>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</si>
  <si>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</si>
  <si>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</si>
  <si>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</si>
  <si>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</si>
  <si>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</si>
  <si>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</si>
  <si>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</si>
  <si>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</si>
  <si>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</si>
  <si>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</si>
  <si>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</si>
  <si>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</si>
  <si>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</si>
  <si>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</si>
  <si>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</si>
  <si>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</si>
  <si>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</si>
  <si>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</si>
  <si>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</si>
  <si>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</si>
  <si>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</si>
  <si>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</si>
  <si>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</si>
  <si>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</si>
  <si>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</si>
  <si>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</si>
  <si>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</si>
  <si>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</si>
  <si>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</si>
  <si>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</si>
  <si>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</si>
  <si>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</si>
  <si>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</si>
  <si>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</si>
  <si>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</si>
  <si>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</si>
  <si>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</si>
  <si>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</si>
  <si>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</si>
  <si>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</si>
  <si>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</si>
  <si>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</si>
  <si>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</si>
  <si>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</si>
  <si>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</si>
  <si>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</si>
  <si>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</si>
  <si>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</si>
  <si>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</si>
  <si>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</si>
  <si>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</si>
  <si>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</si>
  <si>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</si>
  <si>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</si>
  <si>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</si>
  <si>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</si>
  <si>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</si>
  <si>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</si>
  <si>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</si>
  <si>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</si>
  <si>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</si>
  <si>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</si>
  <si>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</si>
  <si>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</si>
  <si>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</si>
  <si>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</si>
  <si>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</si>
  <si>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</si>
  <si>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</si>
  <si>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</si>
  <si>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</si>
  <si>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</si>
  <si>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</si>
  <si>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</si>
  <si>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</si>
  <si>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</si>
  <si>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</si>
  <si>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</si>
  <si>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</si>
  <si>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</si>
  <si>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</si>
  <si>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</si>
  <si>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</si>
  <si>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</si>
  <si>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</si>
  <si>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</si>
  <si>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</si>
  <si>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</si>
  <si>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</si>
  <si>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</si>
  <si>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</si>
  <si>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</si>
  <si>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</si>
  <si>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</si>
  <si>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</si>
  <si>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</si>
  <si>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</si>
  <si>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</si>
  <si>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</si>
  <si>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</si>
  <si>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</si>
  <si>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</si>
  <si>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</si>
  <si>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</si>
  <si>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</si>
  <si>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</si>
  <si>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</si>
  <si>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</si>
  <si>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</si>
  <si>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</si>
  <si>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</si>
  <si>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</si>
  <si>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</si>
  <si>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</si>
  <si>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</si>
  <si>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</si>
  <si>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</si>
  <si>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</si>
  <si>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</si>
  <si>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</si>
  <si>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</si>
  <si>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</si>
  <si>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</si>
  <si>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</si>
  <si>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</si>
  <si>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</si>
  <si>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</si>
  <si>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</si>
  <si>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</si>
  <si>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</si>
  <si>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</si>
  <si>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</si>
  <si>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</si>
  <si>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</si>
  <si>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</si>
  <si>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</si>
  <si>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</si>
  <si>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</si>
  <si>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</si>
  <si>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</si>
  <si>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</si>
  <si>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</si>
  <si>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</si>
  <si>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</si>
  <si>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</si>
  <si>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</si>
  <si>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</si>
  <si>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</si>
  <si>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</si>
  <si>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</si>
  <si>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</si>
  <si>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</si>
  <si>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</si>
  <si>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</si>
  <si>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</si>
  <si>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</si>
  <si>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</si>
  <si>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</si>
  <si>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</si>
  <si>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</si>
  <si>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</si>
  <si>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</si>
  <si>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</si>
  <si>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</si>
  <si>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</si>
  <si>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</si>
  <si>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</si>
  <si>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</si>
  <si>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</si>
  <si>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</si>
  <si>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</si>
  <si>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</si>
  <si>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</si>
  <si>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</si>
  <si>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</si>
  <si>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</si>
  <si>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</si>
  <si>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</si>
  <si>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</si>
  <si>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</si>
  <si>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</si>
  <si>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</si>
  <si>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</si>
  <si>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</si>
  <si>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</si>
  <si>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</si>
  <si>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</si>
  <si>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</si>
  <si>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</si>
  <si>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</si>
  <si>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</si>
  <si>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</si>
  <si>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</si>
  <si>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</si>
  <si>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</si>
  <si>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</si>
  <si>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</si>
  <si>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</si>
  <si>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</si>
  <si>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</si>
  <si>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</si>
  <si>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</si>
  <si>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</si>
  <si>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</si>
  <si>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</si>
  <si>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</si>
  <si>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</si>
  <si>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</si>
  <si>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</si>
  <si>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</si>
  <si>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</si>
  <si>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</si>
  <si>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</si>
  <si>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</si>
  <si>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</si>
  <si>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</si>
  <si>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</si>
  <si>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</si>
  <si>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</si>
  <si>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</si>
  <si>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</si>
  <si>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</si>
  <si>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</si>
  <si>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</si>
  <si>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</si>
  <si>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</si>
  <si>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</si>
  <si>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</si>
  <si>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</si>
  <si>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</si>
  <si>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</si>
  <si>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</si>
  <si>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</si>
  <si>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</si>
  <si>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</si>
  <si>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</si>
  <si>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</si>
  <si>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</si>
  <si>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</si>
  <si>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</si>
  <si>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</si>
  <si>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</si>
  <si>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</si>
  <si>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</si>
  <si>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</si>
  <si>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</si>
  <si>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</si>
  <si>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</si>
  <si>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</si>
  <si>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</si>
  <si>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</si>
  <si>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</si>
  <si>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</si>
  <si>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</si>
  <si>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</si>
  <si>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</si>
  <si>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</si>
  <si>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</si>
  <si>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</si>
  <si>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</si>
  <si>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</si>
  <si>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</si>
  <si>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</si>
  <si>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</si>
  <si>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</si>
  <si>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</si>
  <si>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</si>
  <si>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</si>
  <si>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</si>
  <si>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</si>
  <si>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</si>
  <si>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</si>
  <si>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</si>
  <si>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</si>
  <si>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</si>
  <si>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</si>
  <si>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</si>
  <si>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</si>
  <si>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</si>
  <si>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</si>
  <si>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</si>
  <si>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</si>
  <si>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</si>
  <si>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</si>
  <si>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</si>
  <si>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</si>
  <si>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</si>
  <si>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</si>
  <si>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</si>
  <si>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</si>
  <si>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</si>
  <si>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</si>
  <si>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</si>
  <si>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</si>
  <si>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</si>
  <si>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</si>
  <si>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</si>
  <si>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</si>
  <si>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</si>
  <si>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</si>
  <si>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</si>
  <si>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</si>
  <si>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</si>
  <si>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</si>
  <si>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</si>
  <si>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</si>
  <si>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</si>
  <si>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</si>
  <si>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</si>
  <si>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</si>
  <si>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</si>
  <si>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</si>
  <si>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</si>
  <si>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</si>
  <si>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</si>
  <si>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</si>
  <si>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</si>
  <si>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</si>
  <si>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</si>
  <si>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</si>
  <si>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</si>
  <si>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</si>
  <si>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</si>
  <si>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</si>
  <si>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</si>
  <si>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</si>
  <si>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</si>
  <si>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</si>
  <si>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</si>
  <si>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</si>
  <si>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</si>
  <si>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</si>
  <si>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</si>
  <si>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</si>
  <si>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</si>
  <si>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</si>
  <si>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</si>
  <si>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</si>
  <si>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</si>
  <si>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</si>
  <si>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</si>
  <si>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</si>
  <si>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</si>
  <si>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</si>
  <si>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</si>
  <si>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</si>
  <si>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</si>
  <si>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</si>
  <si>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</si>
  <si>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</si>
  <si>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</si>
  <si>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</si>
  <si>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</si>
  <si>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</si>
  <si>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</si>
  <si>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</si>
  <si>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</si>
  <si>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</si>
  <si>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</si>
  <si>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</si>
  <si>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</si>
  <si>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</si>
  <si>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</si>
  <si>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</si>
  <si>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</si>
  <si>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</si>
  <si>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</si>
  <si>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</si>
  <si>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</si>
  <si>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</si>
  <si>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</si>
  <si>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</si>
  <si>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</si>
  <si>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</si>
  <si>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</si>
  <si>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</si>
  <si>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</si>
  <si>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</si>
  <si>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</si>
  <si>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</si>
  <si>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</si>
  <si>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</si>
  <si>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</si>
  <si>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</si>
  <si>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</si>
  <si>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</si>
  <si>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</si>
  <si>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</si>
  <si>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</si>
  <si>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</si>
  <si>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</si>
  <si>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</si>
  <si>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</si>
  <si>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</si>
  <si>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</si>
  <si>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</si>
  <si>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</si>
  <si>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</si>
  <si>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</si>
  <si>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</si>
  <si>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</si>
  <si>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</si>
  <si>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</si>
  <si>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</si>
  <si>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</si>
  <si>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</si>
  <si>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</si>
  <si>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</si>
  <si>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</si>
  <si>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</si>
  <si>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</si>
  <si>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</si>
  <si>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</si>
  <si>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</si>
  <si>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</si>
  <si>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</si>
  <si>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</si>
  <si>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</si>
  <si>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</si>
  <si>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</si>
  <si>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</si>
  <si>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</si>
  <si>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</si>
  <si>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</si>
  <si>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</si>
  <si>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</si>
  <si>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</si>
  <si>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</si>
  <si>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</si>
  <si>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</si>
  <si>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</si>
  <si>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</si>
  <si>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</si>
  <si>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</si>
  <si>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</si>
  <si>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</si>
  <si>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</si>
  <si>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</si>
  <si>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</si>
  <si>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</si>
  <si>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</si>
  <si>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</si>
  <si>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</si>
  <si>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</si>
  <si>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</si>
  <si>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</si>
  <si>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</si>
  <si>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</si>
  <si>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</si>
  <si>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</si>
  <si>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</si>
  <si>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</si>
  <si>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</si>
  <si>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</si>
  <si>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</si>
  <si>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</si>
  <si>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</si>
  <si>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</si>
  <si>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</si>
  <si>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</si>
  <si>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</si>
  <si>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</si>
  <si>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</si>
  <si>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</si>
  <si>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</si>
  <si>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</si>
  <si>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</si>
  <si>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</si>
  <si>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</si>
  <si>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</si>
  <si>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</si>
  <si>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</si>
  <si>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</si>
  <si>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</si>
  <si>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</si>
  <si>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</si>
  <si>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</si>
  <si>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</si>
  <si>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</si>
  <si>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</si>
  <si>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</si>
  <si>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</si>
  <si>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</si>
  <si>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</si>
  <si>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</si>
  <si>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</si>
  <si>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</si>
  <si>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</si>
  <si>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</si>
  <si>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</si>
  <si>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</si>
  <si>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</si>
  <si>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</si>
  <si>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</si>
  <si>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</si>
  <si>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</si>
  <si>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</si>
  <si>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</si>
  <si>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</si>
  <si>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</si>
  <si>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</si>
  <si>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</si>
  <si>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</si>
  <si>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</si>
  <si>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</si>
  <si>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</si>
  <si>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</si>
  <si>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</si>
  <si>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</si>
  <si>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</si>
  <si>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</si>
  <si>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</si>
  <si>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</si>
  <si>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</si>
  <si>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</si>
  <si>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</si>
  <si>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</si>
  <si>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</si>
  <si>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</si>
  <si>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</si>
  <si>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</si>
  <si>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</si>
  <si>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</si>
  <si>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</si>
  <si>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</si>
  <si>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</si>
  <si>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</si>
  <si>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</si>
  <si>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</si>
  <si>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</si>
  <si>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</si>
  <si>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</si>
  <si>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</si>
  <si>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</si>
  <si>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</si>
  <si>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</si>
  <si>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</si>
  <si>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</si>
  <si>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</si>
  <si>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</si>
  <si>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</si>
  <si>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</si>
  <si>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</si>
  <si>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</si>
  <si>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</si>
  <si>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</si>
  <si>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</si>
  <si>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</si>
  <si>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</si>
  <si>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</si>
  <si>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</si>
  <si>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</si>
  <si>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</si>
  <si>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</si>
  <si>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</si>
  <si>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</si>
  <si>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</si>
  <si>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</si>
  <si>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</si>
  <si>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</si>
  <si>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</si>
  <si>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</si>
  <si>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</si>
  <si>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</si>
  <si>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</si>
  <si>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</si>
  <si>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</si>
  <si>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</si>
  <si>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</si>
  <si>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</si>
  <si>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</si>
  <si>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</si>
  <si>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</si>
  <si>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</si>
  <si>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</si>
  <si>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</si>
  <si>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</si>
  <si>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</si>
  <si>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</si>
  <si>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</si>
  <si>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</si>
  <si>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</si>
  <si>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</si>
  <si>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</si>
  <si>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</si>
  <si>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</si>
  <si>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</si>
  <si>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</si>
  <si>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</si>
  <si>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</si>
  <si>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</si>
  <si>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</si>
  <si>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</si>
  <si>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</si>
  <si>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</si>
  <si>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</si>
  <si>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</si>
  <si>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</si>
  <si>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</si>
  <si>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</si>
  <si>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</si>
  <si>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</si>
  <si>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</si>
  <si>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</si>
  <si>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</si>
  <si>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</si>
  <si>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</si>
  <si>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</si>
  <si>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</si>
  <si>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</si>
  <si>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</si>
  <si>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</si>
  <si>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</si>
  <si>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</si>
  <si>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</si>
  <si>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</si>
  <si>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</si>
  <si>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</si>
  <si>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</si>
  <si>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</si>
  <si>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</si>
  <si>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</si>
  <si>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</si>
  <si>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</si>
  <si>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</si>
  <si>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</si>
  <si>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</si>
  <si>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</si>
  <si>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</si>
  <si>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</si>
  <si>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</si>
  <si>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</si>
  <si>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</si>
  <si>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</si>
  <si>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</si>
  <si>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</si>
  <si>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</si>
  <si>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</si>
  <si>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</si>
  <si>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</si>
  <si>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</si>
  <si>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</si>
  <si>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</si>
  <si>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</si>
  <si>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</si>
  <si>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</si>
  <si>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</si>
  <si>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</si>
  <si>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</si>
  <si>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</si>
  <si>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</si>
  <si>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</si>
  <si>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</si>
  <si>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</si>
  <si>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</si>
  <si>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</si>
  <si>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</si>
  <si>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</si>
  <si>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</si>
  <si>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</si>
  <si>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</si>
  <si>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</si>
  <si>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</si>
  <si>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</si>
  <si>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</si>
  <si>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</si>
  <si>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</si>
  <si>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</si>
  <si>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</si>
  <si>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</si>
  <si>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</si>
  <si>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</si>
  <si>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</si>
  <si>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</si>
  <si>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</si>
  <si>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</si>
  <si>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</si>
  <si>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</si>
  <si>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</si>
  <si>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</si>
  <si>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</si>
  <si>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</si>
  <si>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</si>
  <si>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</si>
  <si>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</si>
  <si>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</si>
  <si>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</si>
  <si>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</si>
  <si>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</si>
  <si>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</si>
  <si>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</si>
  <si>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</si>
  <si>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</si>
  <si>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</si>
  <si>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</si>
  <si>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</si>
  <si>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</si>
  <si>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</si>
  <si>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</si>
  <si>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</si>
  <si>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</si>
  <si>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</si>
  <si>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</si>
  <si>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</si>
  <si>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</si>
  <si>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</si>
  <si>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</si>
  <si>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</si>
  <si>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</si>
  <si>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</si>
  <si>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</si>
  <si>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</si>
  <si>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</si>
  <si>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</si>
  <si>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</si>
  <si>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</si>
  <si>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</si>
  <si>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</si>
  <si>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</si>
  <si>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</si>
  <si>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</si>
  <si>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</si>
  <si>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</si>
  <si>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</si>
  <si>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</si>
  <si>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</si>
  <si>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</si>
  <si>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</si>
  <si>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</si>
  <si>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</si>
  <si>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</si>
  <si>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</si>
  <si>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</si>
  <si>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</si>
  <si>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</si>
  <si>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</si>
  <si>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</si>
  <si>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</si>
  <si>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</si>
  <si>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</si>
  <si>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</si>
  <si>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</si>
  <si>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</si>
  <si>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</si>
  <si>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</si>
  <si>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</si>
  <si>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</si>
  <si>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</si>
  <si>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</si>
  <si>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</si>
  <si>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</si>
  <si>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</si>
  <si>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</si>
  <si>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</si>
  <si>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</si>
  <si>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</si>
  <si>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</si>
  <si>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</si>
  <si>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</si>
  <si>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</si>
  <si>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</si>
  <si>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</si>
  <si>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</si>
  <si>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</si>
  <si>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</si>
  <si>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</si>
  <si>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</si>
  <si>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</si>
  <si>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</si>
  <si>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</si>
  <si>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</si>
  <si>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</si>
  <si>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</si>
  <si>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</si>
  <si>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</si>
  <si>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</si>
  <si>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</si>
  <si>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</si>
  <si>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</si>
  <si>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</si>
  <si>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</si>
  <si>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</si>
  <si>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</si>
  <si>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</si>
  <si>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</si>
  <si>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</si>
  <si>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</si>
  <si>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</si>
  <si>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</si>
  <si>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</si>
  <si>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</si>
  <si>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</si>
  <si>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</si>
  <si>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</si>
  <si>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</si>
  <si>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</si>
  <si>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</si>
  <si>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</si>
  <si>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</si>
  <si>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</si>
  <si>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</si>
  <si>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</si>
  <si>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</si>
  <si>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</si>
  <si>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</si>
  <si>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</si>
  <si>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</si>
  <si>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</si>
  <si>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</si>
  <si>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</si>
  <si>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</si>
  <si>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</si>
  <si>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</si>
  <si>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</si>
  <si>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</si>
  <si>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</si>
  <si>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</si>
  <si>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</si>
  <si>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</si>
  <si>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</si>
  <si>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</si>
  <si>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</si>
  <si>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</si>
  <si>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</si>
  <si>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</si>
  <si>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</si>
  <si>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</si>
  <si>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</si>
  <si>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</si>
  <si>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</si>
  <si>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</si>
  <si>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</si>
  <si>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</si>
  <si>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</si>
  <si>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</si>
  <si>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</si>
  <si>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</si>
  <si>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</si>
  <si>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</si>
  <si>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</si>
  <si>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</si>
  <si>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</si>
  <si>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</si>
  <si>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</si>
  <si>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</si>
  <si>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</si>
  <si>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</si>
  <si>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</si>
  <si>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</si>
  <si>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</si>
  <si>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</si>
  <si>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</si>
  <si>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</si>
  <si>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</si>
  <si>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</si>
  <si>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</si>
  <si>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</si>
  <si>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</si>
  <si>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</si>
  <si>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</si>
  <si>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</si>
  <si>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</si>
  <si>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</si>
  <si>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</si>
  <si>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</si>
  <si>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</si>
  <si>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</si>
  <si>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</si>
  <si>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</si>
  <si>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</si>
  <si>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</si>
  <si>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</si>
  <si>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</si>
  <si>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</si>
  <si>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</si>
  <si>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</si>
  <si>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</si>
  <si>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</si>
  <si>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</si>
  <si>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</si>
  <si>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</si>
  <si>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</si>
  <si>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</si>
  <si>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</si>
  <si>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</si>
  <si>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</si>
  <si>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</si>
  <si>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</si>
  <si>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</si>
  <si>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</si>
  <si>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</si>
  <si>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</si>
  <si>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</si>
  <si>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</si>
  <si>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</si>
  <si>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</si>
  <si>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</si>
  <si>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</si>
  <si>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</si>
  <si>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</si>
  <si>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</si>
  <si>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</si>
  <si>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</si>
  <si>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</si>
  <si>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</si>
  <si>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</si>
  <si>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</si>
  <si>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</si>
  <si>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</si>
  <si>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</si>
  <si>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</si>
  <si>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</si>
  <si>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</si>
  <si>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</si>
  <si>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</si>
  <si>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</si>
  <si>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</si>
  <si>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</si>
  <si>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</si>
  <si>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</si>
  <si>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</si>
  <si>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</si>
  <si>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</si>
  <si>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</si>
  <si>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</si>
  <si>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</si>
  <si>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</si>
  <si>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</si>
  <si>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</si>
  <si>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</si>
  <si>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</si>
  <si>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</si>
  <si>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</si>
  <si>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</si>
  <si>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</si>
  <si>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</si>
  <si>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</si>
  <si>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</si>
  <si>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</si>
  <si>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</si>
  <si>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</si>
  <si>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</si>
  <si>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</si>
  <si>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</si>
  <si>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</si>
  <si>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</si>
  <si>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</si>
  <si>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</si>
  <si>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</si>
  <si>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</si>
  <si>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</si>
  <si>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</si>
  <si>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</si>
  <si>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</si>
  <si>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</si>
  <si>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</si>
  <si>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</si>
  <si>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</si>
  <si>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</si>
  <si>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</si>
  <si>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</si>
  <si>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</si>
  <si>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</si>
  <si>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</si>
  <si>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</si>
  <si>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</si>
  <si>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</si>
  <si>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</si>
  <si>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</si>
  <si>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</si>
  <si>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</si>
  <si>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</si>
  <si>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</si>
  <si>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</si>
  <si>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</si>
  <si>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</si>
  <si>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</si>
  <si>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</si>
  <si>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</si>
  <si>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</si>
  <si>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</si>
  <si>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</si>
  <si>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</si>
  <si>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</si>
  <si>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</si>
  <si>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</si>
  <si>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</si>
  <si>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</si>
  <si>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</si>
  <si>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</si>
  <si>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</si>
  <si>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</si>
  <si>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</si>
  <si>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</si>
  <si>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</si>
  <si>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</si>
  <si>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</si>
  <si>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</si>
  <si>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</si>
  <si>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</si>
  <si>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</si>
  <si>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</si>
  <si>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</si>
  <si>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</si>
  <si>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</si>
  <si>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</si>
  <si>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</si>
  <si>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</si>
  <si>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</si>
  <si>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</si>
  <si>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</si>
  <si>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</si>
  <si>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</si>
  <si>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</si>
  <si>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</si>
  <si>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</si>
  <si>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</si>
  <si>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</si>
  <si>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</si>
  <si>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</si>
  <si>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</si>
  <si>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</si>
  <si>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</si>
  <si>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</si>
  <si>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</si>
  <si>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</si>
  <si>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</si>
  <si>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</si>
  <si>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</si>
  <si>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</si>
  <si>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</si>
  <si>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</si>
  <si>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</si>
  <si>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</si>
  <si>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</si>
  <si>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</si>
  <si>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</si>
  <si>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</si>
  <si>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</si>
  <si>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</si>
  <si>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</si>
  <si>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</si>
  <si>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</si>
  <si>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</si>
  <si>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</si>
  <si>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</si>
  <si>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</si>
  <si>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</si>
  <si>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</si>
  <si>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</si>
  <si>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</si>
  <si>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</si>
  <si>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</si>
  <si>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</si>
  <si>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</si>
  <si>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</si>
  <si>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</si>
  <si>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</si>
  <si>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</si>
  <si>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</si>
  <si>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</si>
  <si>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</si>
  <si>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</si>
  <si>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</si>
  <si>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</si>
  <si>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</si>
  <si>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</si>
  <si>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</si>
  <si>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</si>
  <si>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</si>
  <si>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</si>
  <si>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</si>
  <si>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</si>
  <si>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</si>
  <si>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</si>
  <si>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</si>
  <si>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</si>
  <si>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</si>
  <si>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</si>
  <si>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</si>
  <si>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</si>
  <si>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</si>
  <si>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</si>
  <si>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</si>
  <si>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</si>
  <si>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</si>
  <si>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</si>
  <si>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</si>
  <si>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</si>
  <si>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</si>
  <si>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</si>
  <si>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</si>
  <si>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</si>
  <si>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</si>
  <si>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</si>
  <si>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</si>
  <si>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</si>
  <si>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</si>
  <si>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</si>
  <si>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</si>
  <si>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</si>
  <si>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</si>
  <si>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</si>
  <si>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</si>
  <si>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</si>
  <si>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</si>
  <si>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</si>
  <si>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</si>
  <si>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</si>
  <si>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</si>
  <si>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</si>
  <si>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</si>
  <si>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</si>
  <si>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</si>
  <si>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</si>
  <si>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</si>
  <si>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</si>
  <si>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</si>
  <si>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</si>
  <si>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</si>
  <si>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</si>
  <si>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</si>
  <si>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</si>
  <si>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</si>
  <si>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</si>
  <si>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</si>
  <si>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</si>
  <si>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</si>
  <si>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</si>
  <si>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</si>
  <si>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</si>
  <si>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</si>
  <si>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</si>
  <si>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</si>
  <si>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</si>
  <si>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</si>
  <si>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</si>
  <si>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</si>
  <si>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</si>
  <si>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</si>
  <si>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</si>
  <si>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</si>
  <si>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</si>
  <si>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</si>
  <si>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</si>
  <si>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</si>
  <si>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</si>
  <si>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</si>
  <si>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</si>
  <si>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</si>
  <si>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</si>
  <si>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</si>
  <si>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</si>
  <si>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</si>
  <si>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</si>
  <si>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</si>
  <si>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</si>
  <si>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</si>
  <si>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</si>
  <si>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</si>
  <si>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</si>
  <si>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</si>
  <si>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</si>
  <si>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</si>
  <si>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</si>
  <si>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</si>
  <si>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</si>
  <si>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</si>
  <si>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</si>
  <si>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</si>
  <si>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</si>
  <si>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</si>
  <si>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</si>
  <si>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</si>
  <si>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</si>
  <si>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</si>
  <si>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</si>
  <si>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</si>
  <si>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</si>
  <si>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</si>
  <si>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</si>
  <si>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</si>
  <si>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</si>
  <si>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</si>
  <si>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</si>
  <si>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</si>
  <si>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</si>
  <si>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</si>
  <si>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</si>
  <si>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</si>
  <si>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</si>
  <si>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</si>
  <si>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</si>
  <si>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</si>
  <si>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</si>
  <si>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</si>
  <si>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</si>
  <si>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</si>
  <si>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</si>
  <si>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</si>
  <si>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</si>
  <si>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</si>
  <si>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</si>
  <si>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</si>
  <si>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</si>
  <si>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</si>
  <si>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</si>
  <si>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</si>
  <si>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</si>
  <si>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</si>
  <si>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</si>
  <si>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</si>
  <si>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</si>
  <si>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</si>
  <si>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</si>
  <si>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</si>
  <si>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</si>
  <si>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</si>
  <si>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</si>
  <si>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</si>
  <si>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</si>
  <si>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</si>
  <si>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</si>
  <si>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</si>
  <si>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</si>
  <si>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</si>
  <si>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</si>
  <si>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</si>
  <si>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</si>
  <si>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</si>
  <si>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</si>
  <si>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</si>
  <si>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</si>
  <si>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</si>
  <si>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</si>
  <si>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</si>
  <si>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</si>
  <si>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</si>
  <si>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</si>
  <si>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</si>
  <si>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</si>
  <si>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</si>
  <si>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</si>
  <si>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</si>
  <si>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</si>
  <si>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</si>
  <si>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</si>
  <si>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</si>
  <si>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</si>
  <si>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</si>
  <si>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</si>
  <si>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</si>
  <si>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</si>
  <si>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</si>
  <si>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</si>
  <si>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</si>
  <si>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</si>
  <si>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</si>
  <si>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</si>
  <si>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</si>
  <si>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</si>
  <si>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</si>
  <si>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</si>
  <si>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</si>
  <si>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</si>
  <si>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</si>
  <si>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</si>
  <si>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</si>
  <si>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</si>
  <si>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</si>
  <si>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</si>
  <si>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</si>
  <si>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</si>
  <si>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</si>
  <si>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</si>
  <si>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</si>
  <si>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</si>
  <si>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</si>
  <si>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</si>
  <si>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</si>
  <si>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</si>
  <si>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</si>
  <si>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</si>
  <si>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</si>
  <si>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</si>
  <si>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</si>
  <si>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</si>
  <si>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</si>
  <si>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</si>
  <si>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</si>
  <si>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</si>
  <si>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</si>
  <si>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</si>
  <si>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</si>
  <si>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</si>
  <si>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</si>
  <si>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</si>
  <si>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</si>
  <si>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</si>
  <si>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</si>
  <si>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</si>
  <si>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</si>
  <si>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</si>
  <si>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</si>
  <si>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</si>
  <si>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</si>
  <si>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</si>
  <si>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</si>
  <si>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</si>
  <si>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</si>
  <si>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</si>
  <si>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</si>
  <si>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</si>
  <si>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</si>
  <si>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</si>
  <si>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</si>
  <si>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</si>
  <si>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</si>
  <si>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</si>
  <si>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</si>
  <si>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</si>
  <si>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</si>
  <si>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</si>
  <si>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</si>
  <si>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</si>
  <si>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</si>
  <si>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</si>
  <si>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</si>
  <si>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</si>
  <si>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</si>
  <si>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</si>
  <si>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</si>
  <si>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</si>
  <si>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</si>
  <si>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</si>
  <si>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</si>
  <si>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</si>
  <si>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</si>
  <si>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</si>
  <si>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</si>
  <si>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</si>
  <si>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</si>
  <si>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</si>
  <si>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</si>
  <si>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</si>
  <si>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</si>
  <si>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</si>
  <si>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</si>
  <si>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</si>
  <si>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</si>
  <si>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</si>
  <si>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</si>
  <si>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</si>
  <si>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</si>
  <si>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</si>
  <si>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</si>
  <si>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</si>
  <si>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</si>
  <si>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</si>
  <si>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</si>
  <si>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</si>
  <si>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</si>
  <si>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</si>
  <si>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</si>
  <si>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</si>
  <si>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</si>
  <si>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</si>
  <si>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</si>
  <si>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</si>
  <si>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</si>
  <si>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</si>
  <si>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</si>
  <si>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</si>
  <si>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</si>
  <si>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</si>
  <si>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</si>
  <si>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</si>
  <si>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</si>
  <si>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</si>
  <si>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</si>
  <si>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</si>
  <si>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</si>
  <si>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</si>
  <si>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</si>
  <si>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</si>
  <si>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</si>
  <si>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</si>
  <si>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</si>
  <si>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</si>
  <si>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</si>
  <si>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</si>
  <si>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</si>
  <si>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</si>
  <si>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</si>
  <si>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</si>
  <si>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</si>
  <si>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</si>
  <si>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</si>
  <si>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</si>
  <si>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</si>
  <si>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</si>
  <si>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</si>
  <si>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</si>
  <si>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</si>
  <si>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</si>
  <si>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</si>
  <si>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</si>
  <si>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</si>
  <si>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</si>
  <si>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</si>
  <si>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</si>
  <si>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</si>
  <si>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</si>
  <si>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</si>
  <si>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</si>
  <si>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</si>
  <si>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</si>
  <si>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</si>
  <si>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</si>
  <si>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</si>
  <si>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</si>
  <si>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</si>
  <si>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</si>
  <si>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</si>
  <si>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</si>
  <si>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</si>
  <si>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</si>
  <si>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</si>
  <si>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</si>
  <si>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</si>
  <si>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</si>
  <si>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</si>
  <si>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</si>
  <si>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</si>
  <si>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</si>
  <si>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</si>
  <si>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</si>
  <si>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</si>
  <si>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</si>
  <si>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</si>
  <si>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</si>
  <si>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</si>
  <si>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</si>
  <si>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</si>
  <si>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</si>
  <si>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</si>
  <si>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</si>
  <si>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</si>
  <si>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</si>
  <si>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</si>
  <si>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</si>
  <si>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</si>
  <si>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</si>
  <si>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</si>
  <si>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</si>
  <si>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</si>
  <si>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</si>
  <si>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</si>
  <si>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</si>
  <si>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</si>
  <si>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</si>
  <si>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</si>
  <si>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</si>
  <si>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</si>
  <si>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</si>
  <si>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</si>
  <si>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</si>
  <si>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</si>
  <si>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</si>
  <si>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</si>
  <si>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</si>
  <si>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</si>
  <si>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</si>
  <si>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</si>
  <si>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</si>
  <si>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</si>
  <si>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</si>
  <si>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</si>
  <si>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</si>
  <si>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</si>
  <si>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</si>
  <si>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</si>
  <si>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</si>
  <si>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</si>
  <si>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</si>
  <si>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</si>
  <si>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</si>
  <si>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</si>
  <si>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</si>
  <si>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</si>
  <si>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</si>
  <si>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</si>
  <si>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</si>
  <si>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</si>
  <si>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</si>
  <si>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</si>
  <si>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</si>
  <si>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</si>
  <si>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</si>
  <si>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</si>
  <si>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</si>
  <si>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</si>
  <si>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</si>
  <si>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</si>
  <si>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</si>
  <si>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</si>
  <si>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</si>
  <si>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</si>
  <si>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</si>
  <si>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</si>
  <si>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</si>
  <si>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</si>
  <si>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</si>
  <si>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</si>
  <si>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</si>
  <si>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</si>
  <si>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</si>
  <si>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</si>
  <si>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</si>
  <si>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</si>
  <si>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</si>
  <si>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</si>
  <si>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</si>
  <si>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</si>
  <si>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</si>
  <si>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</si>
  <si>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</si>
  <si>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</si>
  <si>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</si>
  <si>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</si>
  <si>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</si>
  <si>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</si>
  <si>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</si>
  <si>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</si>
  <si>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</si>
  <si>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</si>
  <si>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</si>
  <si>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</si>
  <si>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</si>
  <si>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</si>
  <si>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</si>
  <si>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</si>
  <si>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</si>
  <si>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</si>
  <si>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</si>
  <si>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</si>
  <si>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</si>
  <si>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</si>
  <si>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</si>
  <si>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</si>
  <si>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</si>
  <si>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</si>
  <si>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</si>
  <si>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</si>
  <si>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</si>
  <si>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</si>
  <si>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</si>
  <si>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</si>
  <si>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</si>
  <si>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</si>
  <si>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</si>
  <si>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</si>
  <si>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</si>
  <si>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</si>
  <si>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</si>
  <si>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</si>
  <si>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</si>
  <si>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</si>
  <si>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</si>
  <si>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</si>
  <si>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</si>
  <si>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</si>
  <si>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</si>
  <si>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</si>
  <si>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</si>
  <si>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</si>
  <si>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</si>
  <si>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</si>
  <si>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</si>
  <si>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</si>
  <si>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</si>
  <si>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</si>
  <si>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</si>
  <si>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</si>
  <si>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</si>
  <si>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</si>
  <si>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</si>
  <si>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</si>
  <si>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</si>
  <si>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</si>
  <si>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</si>
  <si>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</si>
  <si>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</si>
  <si>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</si>
  <si>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</si>
  <si>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</si>
  <si>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</si>
  <si>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</si>
  <si>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</si>
  <si>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</si>
  <si>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</si>
  <si>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</si>
  <si>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</si>
  <si>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</si>
  <si>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</si>
  <si>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</si>
  <si>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</si>
  <si>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</si>
  <si>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</si>
  <si>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</si>
  <si>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</si>
  <si>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</si>
  <si>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</si>
  <si>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</si>
  <si>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</si>
  <si>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</si>
  <si>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</si>
  <si>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</si>
  <si>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</si>
  <si>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</si>
  <si>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</si>
  <si>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</si>
  <si>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</si>
  <si>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</si>
  <si>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</si>
  <si>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</si>
  <si>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</si>
  <si>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</si>
  <si>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</si>
  <si>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</si>
  <si>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</si>
  <si>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</si>
  <si>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</si>
  <si>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</si>
  <si>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</si>
  <si>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</si>
  <si>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</si>
  <si>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</si>
  <si>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</si>
  <si>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</si>
  <si>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</si>
  <si>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</si>
  <si>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</si>
  <si>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</si>
  <si>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</si>
  <si>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</si>
  <si>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</si>
  <si>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</si>
  <si>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</si>
  <si>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</si>
  <si>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</si>
  <si>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</si>
  <si>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</si>
  <si>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</si>
  <si>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</si>
  <si>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</si>
  <si>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</si>
  <si>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</si>
  <si>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</si>
  <si>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</si>
  <si>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</si>
  <si>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</si>
  <si>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</si>
  <si>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</si>
  <si>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</si>
  <si>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</si>
  <si>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</si>
  <si>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</si>
  <si>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</si>
  <si>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</si>
  <si>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</si>
  <si>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</si>
  <si>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</si>
  <si>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</si>
  <si>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</si>
  <si>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</si>
  <si>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</si>
  <si>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</si>
  <si>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</si>
  <si>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</si>
  <si>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</si>
  <si>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</si>
  <si>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</si>
  <si>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</si>
  <si>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</si>
  <si>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</si>
  <si>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</si>
  <si>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</si>
  <si>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</si>
  <si>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</si>
  <si>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</si>
  <si>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</si>
  <si>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</si>
  <si>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</si>
  <si>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</si>
  <si>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</si>
  <si>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</si>
  <si>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</si>
  <si>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</si>
  <si>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</si>
  <si>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</si>
  <si>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</si>
  <si>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</si>
  <si>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</si>
  <si>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</si>
  <si>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</si>
  <si>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</si>
  <si>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</si>
  <si>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</si>
  <si>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</si>
  <si>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</si>
  <si>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</si>
  <si>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</si>
  <si>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</si>
  <si>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</si>
  <si>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</si>
  <si>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</si>
  <si>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</si>
  <si>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</si>
  <si>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</si>
  <si>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</si>
  <si>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</si>
  <si>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</si>
  <si>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</si>
  <si>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</si>
  <si>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</si>
  <si>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</si>
  <si>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</si>
  <si>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</si>
  <si>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</si>
  <si>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</si>
  <si>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</si>
  <si>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</si>
  <si>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</si>
  <si>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</si>
  <si>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</si>
  <si>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</si>
  <si>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</si>
  <si>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</si>
  <si>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</si>
  <si>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</si>
  <si>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</si>
  <si>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</si>
  <si>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</si>
  <si>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</si>
  <si>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</si>
  <si>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</si>
  <si>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</si>
  <si>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</si>
  <si>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</si>
  <si>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</si>
  <si>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</si>
  <si>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</si>
  <si>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</si>
  <si>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</si>
  <si>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</si>
  <si>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</si>
  <si>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</si>
  <si>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</si>
  <si>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</si>
  <si>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</si>
  <si>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</si>
  <si>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</si>
  <si>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</si>
  <si>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</si>
  <si>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</si>
  <si>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</si>
  <si>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</si>
  <si>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</si>
  <si>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</si>
  <si>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</si>
  <si>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</si>
  <si>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</si>
  <si>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</si>
  <si>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</si>
  <si>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</si>
  <si>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</si>
  <si>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</si>
  <si>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</si>
  <si>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</si>
  <si>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</si>
  <si>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</si>
  <si>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</si>
  <si>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</si>
  <si>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</si>
  <si>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</si>
  <si>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</si>
  <si>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</si>
  <si>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</si>
  <si>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</si>
  <si>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</si>
  <si>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</si>
  <si>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</si>
  <si>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</si>
  <si>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</si>
  <si>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</si>
  <si>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</si>
  <si>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</si>
  <si>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</si>
  <si>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</si>
  <si>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</si>
  <si>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</si>
  <si>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</si>
  <si>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</si>
  <si>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</si>
  <si>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</si>
  <si>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</si>
  <si>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</si>
  <si>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</si>
  <si>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</si>
  <si>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</si>
  <si>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</si>
  <si>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</si>
  <si>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</si>
  <si>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</si>
  <si>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</si>
  <si>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</si>
  <si>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</si>
  <si>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</si>
  <si>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</si>
  <si>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</si>
  <si>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</si>
  <si>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</si>
  <si>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</si>
  <si>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</si>
  <si>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</si>
  <si>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</si>
  <si>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</si>
  <si>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</si>
  <si>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</si>
  <si>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</si>
  <si>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</si>
  <si>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</si>
  <si>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</si>
  <si>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</si>
  <si>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</si>
  <si>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</si>
  <si>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</si>
  <si>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</si>
  <si>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</si>
  <si>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</si>
  <si>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</si>
  <si>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</si>
  <si>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</si>
  <si>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</si>
  <si>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</si>
  <si>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</si>
  <si>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</si>
  <si>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</si>
  <si>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</si>
  <si>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</si>
  <si>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</si>
  <si>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</si>
  <si>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</si>
  <si>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</si>
  <si>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</si>
  <si>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</si>
  <si>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</si>
  <si>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</si>
  <si>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</si>
  <si>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</si>
  <si>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</si>
  <si>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</si>
  <si>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</si>
  <si>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</si>
  <si>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</si>
  <si>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</si>
  <si>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</si>
  <si>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</si>
  <si>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</si>
  <si>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</si>
  <si>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</si>
  <si>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</si>
  <si>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</si>
  <si>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</si>
  <si>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</si>
  <si>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</si>
  <si>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</si>
  <si>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</si>
  <si>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</si>
  <si>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</si>
  <si>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</si>
  <si>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</si>
  <si>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</si>
  <si>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</si>
  <si>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</si>
  <si>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</si>
  <si>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</si>
  <si>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</si>
  <si>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</si>
  <si>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</si>
  <si>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</si>
  <si>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</si>
  <si>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</si>
  <si>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</si>
  <si>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</si>
  <si>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</si>
  <si>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</si>
  <si>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</si>
  <si>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</si>
  <si>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</si>
  <si>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</si>
  <si>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</si>
  <si>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</si>
  <si>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</si>
  <si>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</si>
  <si>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</si>
  <si>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</si>
  <si>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</si>
  <si>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</si>
  <si>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</si>
  <si>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</si>
  <si>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</si>
  <si>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</si>
  <si>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</si>
  <si>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</si>
  <si>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</si>
  <si>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</si>
  <si>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</si>
  <si>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</si>
  <si>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</si>
  <si>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</si>
  <si>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</si>
  <si>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</si>
  <si>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</si>
  <si>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</si>
  <si>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</si>
  <si>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</si>
  <si>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</si>
  <si>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</si>
  <si>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</si>
  <si>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</si>
  <si>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</si>
  <si>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</si>
  <si>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</si>
  <si>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</si>
  <si>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</si>
  <si>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</si>
  <si>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</si>
  <si>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</si>
  <si>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</si>
  <si>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</si>
  <si>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</si>
  <si>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</si>
  <si>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</si>
  <si>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</si>
  <si>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</si>
  <si>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</si>
  <si>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</si>
  <si>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</si>
  <si>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</si>
  <si>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</si>
  <si>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</si>
  <si>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</si>
  <si>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</si>
  <si>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</si>
  <si>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</si>
  <si>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</si>
  <si>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</si>
  <si>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</si>
  <si>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</si>
  <si>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</si>
  <si>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</si>
  <si>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</si>
  <si>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</si>
  <si>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</si>
  <si>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</si>
  <si>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</si>
  <si>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</si>
  <si>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</si>
  <si>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</si>
  <si>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</si>
  <si>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</si>
  <si>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</si>
  <si>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</si>
  <si>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</si>
  <si>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</si>
  <si>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</si>
  <si>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</si>
  <si>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</si>
  <si>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</si>
  <si>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</si>
  <si>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</si>
  <si>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</si>
  <si>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</si>
  <si>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</si>
  <si>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</si>
  <si>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</si>
  <si>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</si>
  <si>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</si>
  <si>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</si>
  <si>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</si>
  <si>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</si>
  <si>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</si>
  <si>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</si>
  <si>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</si>
  <si>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</si>
  <si>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</si>
  <si>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</si>
  <si>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</si>
  <si>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</si>
  <si>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</si>
  <si>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</si>
  <si>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</si>
  <si>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</si>
  <si>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</si>
  <si>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</si>
  <si>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</si>
  <si>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</si>
  <si>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</si>
  <si>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</si>
  <si>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</si>
  <si>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</si>
  <si>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</si>
  <si>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</si>
  <si>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</si>
  <si>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</si>
  <si>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</si>
  <si>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</si>
  <si>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</si>
  <si>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</si>
  <si>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</si>
  <si>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</si>
  <si>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</si>
  <si>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</si>
  <si>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</si>
  <si>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</si>
  <si>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</si>
  <si>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</si>
  <si>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</si>
  <si>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</si>
  <si>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</si>
  <si>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</si>
  <si>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</si>
  <si>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</si>
  <si>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</si>
  <si>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</si>
  <si>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</si>
  <si>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</si>
  <si>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</si>
  <si>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</si>
  <si>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</si>
  <si>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</si>
  <si>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</si>
  <si>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</si>
  <si>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</si>
  <si>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</si>
  <si>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</si>
  <si>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</si>
  <si>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</si>
  <si>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</si>
  <si>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</si>
  <si>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</si>
  <si>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</si>
  <si>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</si>
  <si>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</si>
  <si>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</si>
  <si>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</si>
  <si>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</si>
  <si>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</si>
  <si>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</si>
  <si>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</si>
  <si>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</si>
  <si>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</si>
  <si>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</si>
  <si>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</si>
  <si>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</si>
  <si>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</si>
  <si>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</si>
  <si>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</si>
  <si>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</si>
  <si>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</si>
  <si>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</si>
  <si>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</si>
  <si>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</si>
  <si>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</si>
  <si>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</si>
  <si>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</si>
  <si>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</si>
  <si>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</si>
  <si>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</si>
  <si>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</si>
  <si>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</si>
  <si>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</si>
  <si>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</si>
  <si>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</si>
  <si>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</si>
  <si>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</si>
  <si>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</si>
  <si>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</si>
  <si>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</si>
  <si>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</si>
  <si>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</si>
  <si>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</si>
  <si>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</si>
  <si>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</si>
  <si>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</si>
  <si>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</si>
  <si>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</si>
  <si>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</si>
  <si>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</si>
  <si>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</si>
  <si>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</si>
  <si>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</si>
  <si>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</si>
  <si>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</si>
  <si>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</si>
  <si>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</si>
  <si>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</si>
  <si>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</si>
  <si>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</si>
  <si>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</si>
  <si>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</si>
  <si>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</si>
  <si>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</si>
  <si>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</si>
  <si>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</si>
  <si>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</si>
  <si>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</si>
  <si>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</si>
  <si>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</si>
  <si>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</si>
  <si>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</si>
  <si>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</si>
  <si>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</si>
  <si>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</si>
  <si>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</si>
  <si>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</si>
  <si>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</si>
  <si>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</si>
  <si>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</si>
  <si>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</si>
  <si>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</si>
  <si>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</si>
  <si>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</si>
  <si>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</si>
  <si>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</si>
  <si>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</si>
  <si>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</si>
  <si>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</si>
  <si>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</si>
  <si>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</si>
  <si>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</si>
  <si>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</si>
  <si>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</si>
  <si>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</si>
  <si>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</si>
  <si>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</si>
  <si>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</si>
  <si>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</si>
  <si>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</si>
  <si>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</si>
  <si>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</si>
  <si>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</si>
  <si>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</si>
  <si>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</si>
  <si>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</si>
  <si>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</si>
  <si>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</si>
  <si>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</si>
  <si>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</si>
  <si>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</si>
  <si>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</si>
  <si>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</si>
  <si>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</si>
  <si>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</si>
  <si>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</si>
  <si>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</si>
  <si>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</si>
  <si>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</si>
  <si>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</si>
  <si>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</si>
  <si>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</si>
  <si>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</si>
  <si>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</si>
  <si>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</si>
  <si>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</si>
  <si>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</si>
  <si>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</si>
  <si>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</si>
  <si>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</si>
  <si>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</si>
  <si>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</si>
  <si>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</si>
  <si>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</si>
  <si>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</si>
  <si>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</si>
  <si>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</si>
  <si>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</si>
  <si>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</si>
  <si>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</si>
  <si>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</si>
  <si>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</si>
  <si>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</si>
  <si>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</si>
  <si>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</si>
  <si>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</si>
  <si>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</si>
  <si>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</si>
  <si>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</si>
  <si>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</si>
  <si>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</si>
  <si>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</si>
  <si>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</si>
  <si>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</si>
  <si>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</si>
  <si>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</si>
  <si>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</si>
  <si>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</si>
  <si>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</si>
  <si>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</si>
  <si>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</si>
  <si>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</si>
  <si>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</si>
  <si>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</si>
  <si>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</si>
  <si>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</si>
  <si>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</si>
  <si>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</si>
  <si>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</si>
  <si>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</si>
  <si>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</si>
  <si>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</si>
  <si>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</si>
  <si>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</si>
  <si>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</si>
  <si>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</si>
  <si>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</si>
  <si>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</si>
  <si>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</si>
  <si>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</si>
  <si>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</si>
  <si>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</si>
  <si>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</si>
  <si>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</si>
  <si>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</si>
  <si>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</si>
  <si>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</si>
  <si>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</si>
  <si>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</si>
  <si>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</si>
  <si>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</si>
  <si>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</si>
  <si>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</si>
  <si>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</si>
  <si>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</si>
  <si>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</si>
  <si>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</si>
  <si>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</si>
  <si>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</si>
  <si>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</si>
  <si>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</si>
  <si>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</si>
  <si>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</si>
  <si>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</si>
  <si>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</si>
  <si>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</si>
  <si>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</si>
  <si>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</si>
  <si>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</si>
  <si>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</si>
  <si>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</si>
  <si>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</si>
  <si>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</si>
  <si>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</si>
  <si>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</si>
  <si>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</si>
  <si>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</si>
  <si>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</si>
  <si>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</si>
  <si>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</si>
  <si>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</si>
  <si>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</si>
  <si>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</si>
  <si>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</si>
  <si>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</si>
  <si>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</si>
  <si>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</si>
  <si>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</si>
  <si>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</si>
  <si>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</si>
  <si>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</si>
  <si>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</si>
  <si>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</si>
  <si>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</si>
  <si>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</si>
  <si>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</si>
  <si>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</si>
  <si>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</si>
  <si>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</si>
  <si>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</si>
  <si>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</si>
  <si>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</si>
  <si>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</si>
  <si>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</si>
  <si>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</si>
  <si>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</si>
  <si>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</si>
  <si>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</si>
  <si>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</si>
  <si>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</si>
  <si>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</si>
  <si>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</si>
  <si>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</si>
  <si>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</si>
  <si>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</si>
  <si>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</si>
  <si>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</si>
  <si>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</si>
  <si>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</si>
  <si>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</si>
  <si>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</si>
  <si>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</si>
  <si>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</si>
  <si>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</si>
  <si>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</si>
  <si>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</si>
  <si>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</si>
  <si>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</si>
  <si>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</si>
  <si>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</si>
  <si>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</si>
  <si>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</si>
  <si>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</si>
  <si>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</si>
  <si>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</si>
  <si>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</si>
  <si>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</si>
  <si>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</si>
  <si>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</si>
  <si>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</si>
  <si>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</si>
  <si>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</si>
  <si>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</si>
  <si>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</si>
  <si>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</si>
  <si>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</si>
  <si>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</si>
  <si>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</si>
  <si>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</si>
  <si>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</si>
  <si>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</si>
  <si>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</si>
  <si>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</si>
  <si>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</si>
  <si>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</si>
  <si>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</si>
  <si>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</si>
  <si>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</si>
  <si>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</si>
  <si>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</si>
  <si>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</si>
  <si>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</si>
  <si>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</si>
  <si>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</si>
  <si>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</si>
  <si>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</si>
  <si>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</si>
  <si>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</si>
  <si>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</si>
  <si>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</si>
  <si>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</si>
  <si>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</si>
  <si>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</si>
  <si>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</si>
  <si>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</si>
  <si>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</si>
  <si>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</si>
  <si>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</si>
  <si>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</si>
  <si>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</si>
  <si>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</si>
  <si>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</si>
  <si>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</si>
  <si>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</si>
  <si>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</si>
  <si>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</si>
  <si>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</si>
  <si>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</si>
  <si>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</si>
  <si>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</si>
  <si>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</si>
  <si>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</si>
  <si>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</si>
  <si>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</si>
  <si>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</si>
  <si>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</si>
  <si>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</si>
  <si>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</si>
  <si>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</si>
  <si>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</si>
  <si>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</si>
  <si>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</si>
  <si>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</si>
  <si>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</si>
  <si>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</si>
  <si>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</si>
  <si>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</si>
  <si>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</si>
  <si>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</si>
  <si>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</si>
  <si>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</si>
  <si>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</si>
  <si>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</si>
  <si>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</si>
  <si>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</si>
  <si>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</si>
  <si>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</si>
  <si>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</si>
  <si>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</si>
  <si>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</si>
  <si>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</si>
  <si>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</si>
  <si>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</si>
  <si>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</si>
  <si>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</si>
  <si>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</si>
  <si>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</si>
  <si>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</si>
  <si>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</si>
  <si>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</si>
  <si>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</si>
  <si>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</si>
  <si>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</si>
  <si>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</si>
  <si>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</si>
  <si>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</si>
  <si>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</si>
  <si>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</si>
  <si>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</si>
  <si>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</si>
  <si>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</si>
  <si>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</si>
  <si>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</si>
  <si>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</si>
  <si>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</si>
  <si>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</si>
  <si>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</si>
  <si>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</si>
  <si>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</si>
  <si>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</si>
  <si>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</si>
  <si>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</si>
  <si>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</si>
  <si>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</si>
  <si>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</si>
  <si>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</si>
  <si>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</si>
  <si>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</si>
  <si>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</si>
  <si>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</si>
  <si>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</si>
  <si>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</si>
  <si>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</si>
  <si>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</si>
  <si>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</si>
  <si>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</si>
  <si>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</si>
  <si>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</si>
  <si>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</si>
  <si>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</si>
  <si>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</si>
  <si>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</si>
  <si>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</si>
  <si>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</si>
  <si>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</si>
  <si>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</si>
  <si>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</si>
  <si>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</si>
  <si>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</si>
  <si>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</si>
  <si>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</si>
  <si>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</si>
  <si>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</si>
  <si>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</si>
  <si>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</si>
  <si>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</si>
  <si>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</si>
  <si>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</si>
  <si>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</si>
  <si>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</si>
  <si>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</si>
  <si>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</si>
  <si>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</si>
  <si>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</si>
  <si>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</si>
  <si>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</si>
  <si>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</si>
  <si>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</si>
  <si>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</si>
  <si>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</si>
  <si>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</si>
  <si>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</si>
  <si>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</si>
  <si>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</si>
  <si>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</si>
  <si>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</si>
  <si>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</si>
  <si>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</si>
  <si>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</si>
  <si>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</si>
  <si>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</si>
  <si>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</si>
  <si>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</si>
  <si>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</si>
  <si>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</si>
  <si>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</si>
  <si>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</si>
  <si>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</si>
  <si>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</si>
  <si>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</si>
  <si>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</si>
  <si>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</si>
  <si>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</si>
  <si>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</si>
  <si>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</si>
  <si>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</si>
  <si>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</si>
  <si>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</si>
  <si>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</si>
  <si>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</si>
  <si>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</si>
  <si>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</si>
  <si>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</si>
  <si>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</si>
  <si>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</si>
  <si>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</si>
  <si>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</si>
  <si>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</si>
  <si>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</si>
  <si>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</si>
  <si>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</si>
  <si>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</si>
  <si>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</si>
  <si>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</si>
  <si>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</si>
  <si>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</si>
  <si>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</si>
  <si>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</si>
  <si>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</si>
  <si>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</si>
  <si>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</si>
  <si>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</si>
  <si>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</si>
  <si>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</si>
  <si>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</si>
  <si>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</si>
  <si>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</si>
  <si>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</si>
  <si>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</si>
  <si>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</si>
  <si>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</si>
  <si>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</si>
  <si>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</si>
  <si>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</si>
  <si>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</si>
  <si>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</si>
  <si>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</si>
  <si>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</si>
  <si>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</si>
  <si>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</si>
  <si>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</si>
  <si>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</si>
  <si>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</si>
  <si>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</si>
  <si>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</si>
  <si>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</si>
  <si>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</si>
  <si>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</si>
  <si>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</si>
  <si>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</si>
  <si>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</si>
  <si>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</si>
  <si>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</si>
  <si>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</si>
  <si>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</si>
  <si>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</si>
  <si>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</si>
  <si>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</si>
  <si>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</si>
  <si>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</si>
  <si>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</si>
  <si>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</si>
  <si>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</si>
  <si>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</si>
  <si>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</si>
  <si>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</si>
  <si>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</si>
  <si>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</si>
  <si>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</si>
  <si>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</si>
  <si>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</si>
  <si>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</si>
  <si>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</si>
  <si>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</si>
  <si>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</si>
  <si>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</si>
  <si>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</si>
  <si>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</si>
  <si>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</si>
  <si>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</si>
  <si>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</si>
  <si>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</si>
  <si>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</si>
  <si>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</si>
  <si>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</si>
  <si>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</si>
  <si>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</si>
  <si>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</si>
  <si>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</si>
  <si>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</si>
  <si>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</si>
  <si>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</si>
  <si>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</si>
  <si>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</si>
  <si>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</si>
  <si>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</si>
  <si>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</si>
  <si>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</si>
  <si>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</si>
  <si>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</si>
  <si>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</si>
  <si>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</si>
  <si>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</si>
  <si>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</si>
  <si>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</si>
  <si>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</si>
  <si>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</si>
  <si>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</si>
  <si>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</si>
  <si>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</si>
  <si>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</si>
  <si>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</si>
  <si>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</si>
  <si>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</si>
  <si>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</si>
  <si>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</si>
  <si>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</si>
  <si>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</si>
  <si>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</si>
  <si>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</si>
  <si>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</si>
  <si>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</si>
  <si>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</si>
  <si>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</si>
  <si>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</si>
  <si>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</si>
  <si>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</si>
  <si>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</si>
  <si>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</si>
  <si>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</si>
  <si>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</si>
  <si>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</si>
  <si>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</si>
  <si>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</si>
  <si>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</si>
  <si>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</si>
  <si>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</si>
  <si>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</si>
  <si>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</si>
  <si>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</si>
  <si>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</si>
  <si>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</si>
  <si>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</si>
  <si>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</si>
  <si>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</si>
  <si>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</si>
  <si>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</si>
  <si>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</si>
  <si>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</si>
  <si>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</si>
  <si>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</si>
  <si>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</si>
  <si>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</si>
  <si>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</si>
  <si>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</si>
  <si>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</si>
  <si>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</si>
  <si>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</si>
  <si>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</si>
  <si>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</si>
  <si>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</si>
  <si>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</si>
  <si>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</si>
  <si>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</si>
  <si>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</si>
  <si>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</si>
  <si>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</si>
  <si>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</si>
  <si>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</si>
  <si>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</si>
  <si>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</si>
  <si>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</si>
  <si>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</si>
  <si>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</si>
  <si>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</si>
  <si>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</si>
  <si>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</si>
  <si>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</si>
  <si>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</si>
  <si>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</si>
  <si>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</si>
  <si>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</si>
  <si>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</si>
  <si>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</si>
  <si>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</si>
  <si>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</si>
  <si>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</si>
  <si>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</si>
  <si>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</si>
  <si>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</si>
  <si>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</si>
  <si>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</si>
  <si>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</si>
  <si>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</si>
  <si>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</si>
  <si>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</si>
  <si>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</si>
  <si>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</si>
  <si>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</si>
  <si>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</si>
  <si>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</si>
  <si>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</si>
  <si>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</si>
  <si>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</si>
  <si>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</si>
  <si>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</si>
  <si>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</si>
  <si>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</si>
  <si>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</si>
  <si>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</si>
  <si>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</si>
  <si>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</si>
  <si>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</si>
  <si>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</si>
  <si>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</si>
  <si>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</si>
  <si>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</si>
  <si>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</si>
  <si>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</si>
  <si>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</si>
  <si>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</si>
  <si>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</si>
  <si>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</si>
  <si>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</si>
  <si>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</si>
  <si>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</si>
  <si>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</si>
  <si>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</si>
  <si>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</si>
  <si>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</si>
  <si>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</si>
  <si>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</si>
  <si>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</si>
  <si>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</si>
  <si>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</si>
  <si>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</si>
  <si>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</si>
  <si>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</si>
  <si>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</si>
  <si>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</si>
  <si>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</si>
  <si>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</si>
  <si>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</si>
  <si>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</si>
  <si>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</si>
  <si>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</si>
  <si>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</si>
  <si>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</si>
  <si>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</si>
  <si>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</si>
  <si>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</si>
  <si>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</si>
  <si>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</si>
  <si>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</si>
  <si>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</si>
  <si>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</si>
  <si>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</si>
  <si>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</si>
  <si>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</si>
  <si>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</si>
  <si>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</si>
  <si>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</si>
  <si>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</si>
  <si>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</si>
  <si>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</si>
  <si>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</si>
  <si>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</si>
  <si>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</si>
  <si>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</si>
  <si>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</si>
  <si>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</si>
  <si>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</si>
  <si>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</si>
  <si>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</si>
  <si>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</si>
  <si>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</si>
  <si>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</si>
  <si>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</si>
  <si>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</si>
  <si>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</si>
  <si>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</si>
  <si>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</si>
  <si>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</si>
  <si>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</si>
  <si>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</si>
  <si>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</si>
  <si>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</si>
  <si>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</si>
  <si>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</si>
  <si>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</si>
  <si>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</si>
  <si>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</si>
  <si>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</si>
  <si>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</si>
  <si>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</si>
  <si>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</si>
  <si>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</si>
  <si>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</si>
  <si>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</si>
  <si>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</si>
  <si>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</si>
  <si>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</si>
  <si>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</si>
  <si>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</si>
  <si>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</si>
  <si>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</si>
  <si>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</si>
  <si>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</si>
  <si>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</si>
  <si>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</si>
  <si>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</si>
  <si>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</si>
  <si>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</si>
  <si>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</si>
  <si>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</si>
  <si>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</si>
  <si>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</si>
  <si>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</si>
  <si>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</si>
  <si>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</si>
  <si>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</si>
  <si>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</si>
  <si>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</si>
  <si>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</si>
  <si>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</si>
  <si>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</si>
  <si>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</si>
  <si>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</si>
  <si>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</si>
  <si>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</si>
  <si>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</si>
  <si>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</si>
  <si>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</si>
  <si>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</si>
  <si>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</si>
  <si>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</si>
  <si>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</si>
  <si>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</si>
  <si>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</si>
  <si>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</si>
  <si>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</si>
  <si>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</si>
  <si>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</si>
  <si>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</si>
  <si>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</si>
  <si>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</si>
  <si>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</si>
  <si>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</si>
  <si>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</si>
  <si>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</si>
  <si>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</si>
  <si>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</si>
  <si>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</si>
  <si>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</si>
  <si>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</si>
  <si>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</si>
  <si>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</si>
  <si>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</si>
  <si>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</si>
  <si>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</si>
  <si>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</si>
  <si>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</si>
  <si>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</si>
  <si>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</si>
  <si>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</si>
  <si>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</si>
  <si>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</si>
  <si>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</si>
  <si>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</si>
  <si>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</si>
  <si>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</si>
  <si>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</si>
  <si>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</si>
  <si>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</si>
  <si>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</si>
  <si>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</si>
  <si>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</si>
  <si>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</si>
  <si>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</si>
  <si>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</si>
  <si>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</si>
  <si>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</si>
  <si>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</si>
  <si>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</si>
  <si>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</si>
  <si>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</si>
  <si>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</si>
  <si>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</si>
  <si>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</si>
  <si>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</si>
  <si>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</si>
  <si>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</si>
  <si>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</si>
  <si>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</si>
  <si>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</si>
  <si>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</si>
  <si>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</si>
  <si>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</si>
  <si>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</si>
  <si>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</si>
  <si>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</si>
  <si>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</si>
  <si>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</si>
  <si>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</si>
  <si>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</si>
  <si>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</si>
  <si>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</si>
  <si>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</si>
  <si>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</si>
  <si>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</si>
  <si>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</si>
  <si>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</si>
  <si>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</si>
  <si>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</si>
  <si>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</si>
  <si>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</si>
  <si>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</si>
  <si>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</si>
  <si>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</si>
  <si>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</si>
  <si>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</si>
  <si>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</si>
  <si>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</si>
  <si>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</si>
  <si>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</si>
  <si>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</si>
  <si>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</si>
  <si>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</si>
  <si>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</si>
  <si>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</si>
  <si>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</si>
  <si>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</si>
  <si>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</si>
  <si>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</si>
  <si>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</si>
  <si>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</si>
  <si>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</si>
  <si>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</si>
  <si>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</si>
  <si>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</si>
  <si>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</si>
  <si>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</si>
  <si>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</si>
  <si>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</si>
  <si>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</si>
  <si>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</si>
  <si>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</si>
  <si>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</si>
  <si>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</si>
  <si>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</si>
  <si>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</si>
  <si>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</si>
  <si>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</si>
  <si>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</si>
  <si>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</si>
  <si>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</si>
  <si>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</si>
  <si>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</si>
  <si>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</si>
  <si>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</si>
  <si>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</si>
  <si>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</si>
  <si>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</si>
  <si>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</si>
  <si>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</si>
  <si>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</si>
  <si>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</si>
  <si>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</si>
  <si>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</si>
  <si>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</si>
  <si>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</si>
  <si>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</si>
  <si>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</si>
  <si>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</si>
  <si>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</si>
  <si>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</si>
  <si>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</si>
  <si>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</si>
  <si>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</si>
  <si>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</si>
  <si>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</si>
  <si>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</si>
  <si>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</si>
  <si>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</si>
  <si>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</si>
  <si>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</si>
  <si>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</si>
  <si>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</si>
  <si>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</si>
  <si>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</si>
  <si>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</si>
  <si>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</si>
  <si>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</si>
  <si>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</si>
  <si>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</si>
  <si>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</si>
  <si>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</si>
  <si>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</si>
  <si>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</si>
  <si>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</si>
  <si>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</si>
  <si>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</si>
  <si>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</si>
  <si>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</si>
  <si>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</si>
  <si>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</si>
  <si>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</si>
  <si>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</si>
  <si>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</si>
  <si>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</si>
  <si>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</si>
  <si>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</si>
  <si>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</si>
  <si>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</si>
  <si>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</si>
  <si>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</si>
  <si>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</si>
  <si>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</si>
  <si>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</si>
  <si>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</si>
  <si>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</si>
  <si>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</si>
  <si>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</si>
  <si>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</si>
  <si>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</si>
  <si>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</si>
  <si>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</si>
  <si>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</si>
  <si>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</si>
  <si>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</si>
  <si>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</si>
  <si>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</si>
  <si>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</si>
  <si>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</si>
  <si>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</si>
  <si>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</si>
  <si>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</si>
  <si>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</si>
  <si>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</si>
  <si>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</si>
  <si>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</si>
  <si>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</si>
  <si>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</si>
  <si>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</si>
  <si>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</si>
  <si>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</si>
  <si>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</si>
  <si>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</si>
  <si>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</si>
  <si>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</si>
  <si>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</si>
  <si>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</si>
  <si>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</si>
  <si>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</si>
  <si>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</si>
  <si>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</si>
  <si>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</si>
  <si>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</si>
  <si>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</si>
  <si>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</si>
  <si>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</si>
  <si>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</si>
  <si>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</si>
  <si>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</si>
  <si>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</si>
  <si>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</si>
  <si>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</si>
  <si>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</si>
  <si>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</si>
  <si>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</si>
  <si>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</si>
  <si>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</si>
  <si>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</si>
  <si>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</si>
  <si>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</si>
  <si>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</si>
  <si>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</si>
  <si>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</si>
  <si>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</si>
  <si>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</si>
  <si>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</si>
  <si>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</si>
  <si>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</si>
  <si>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</si>
  <si>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</si>
  <si>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</si>
  <si>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</si>
  <si>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</si>
  <si>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</si>
  <si>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</si>
  <si>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</si>
  <si>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</si>
  <si>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</si>
  <si>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</si>
  <si>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</si>
  <si>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</si>
  <si>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</si>
  <si>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</si>
  <si>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</si>
  <si>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</si>
  <si>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</si>
  <si>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</si>
  <si>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</si>
  <si>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</si>
  <si>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</si>
  <si>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</si>
  <si>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</si>
  <si>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</si>
  <si>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</si>
  <si>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</si>
  <si>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</si>
  <si>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</si>
  <si>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</si>
  <si>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</si>
  <si>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</si>
  <si>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</si>
  <si>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</si>
  <si>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</si>
  <si>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</si>
  <si>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</si>
  <si>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</si>
  <si>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</si>
  <si>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</si>
  <si>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</si>
  <si>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</si>
  <si>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</si>
  <si>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</si>
  <si>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</si>
  <si>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</si>
  <si>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</si>
  <si>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</si>
  <si>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</si>
  <si>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</si>
  <si>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</si>
  <si>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</si>
  <si>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</si>
  <si>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</si>
  <si>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</si>
  <si>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</si>
  <si>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</si>
  <si>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</si>
  <si>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</si>
  <si>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</si>
  <si>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</si>
  <si>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</si>
  <si>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</si>
  <si>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</si>
  <si>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</si>
  <si>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</si>
  <si>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</si>
  <si>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</si>
  <si>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</si>
  <si>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</si>
  <si>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</si>
  <si>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</si>
  <si>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</si>
  <si>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</si>
  <si>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</si>
  <si>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</si>
  <si>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</si>
  <si>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</si>
  <si>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</si>
  <si>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</si>
  <si>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</si>
  <si>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</si>
  <si>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</si>
  <si>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</si>
  <si>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</si>
  <si>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</si>
  <si>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</si>
  <si>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</si>
  <si>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</si>
  <si>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</si>
  <si>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</si>
  <si>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</si>
  <si>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</si>
  <si>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</si>
  <si>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</si>
  <si>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</si>
  <si>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</si>
  <si>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</si>
  <si>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</si>
  <si>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</si>
  <si>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</si>
  <si>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</si>
  <si>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</si>
  <si>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</si>
  <si>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</si>
  <si>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</si>
  <si>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</si>
  <si>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</si>
  <si>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</si>
  <si>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</si>
  <si>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</si>
  <si>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</si>
  <si>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</si>
  <si>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</si>
  <si>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</si>
  <si>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</si>
  <si>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</si>
  <si>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</si>
  <si>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</si>
  <si>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</si>
  <si>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</si>
  <si>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</si>
  <si>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</si>
  <si>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</si>
  <si>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</si>
  <si>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</si>
  <si>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</si>
  <si>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</si>
  <si>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</si>
  <si>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</si>
  <si>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</si>
  <si>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</si>
  <si>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</si>
  <si>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</si>
  <si>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</si>
  <si>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</si>
  <si>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</si>
  <si>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</si>
  <si>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</si>
  <si>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</si>
  <si>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</si>
  <si>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</si>
  <si>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</si>
  <si>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</si>
  <si>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</si>
  <si>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</si>
  <si>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</si>
  <si>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</si>
  <si>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</si>
  <si>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</si>
  <si>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</si>
  <si>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</si>
  <si>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</si>
  <si>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</si>
  <si>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</si>
  <si>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</si>
  <si>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</si>
  <si>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</si>
  <si>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</si>
  <si>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</si>
  <si>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</si>
  <si>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</si>
  <si>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</si>
  <si>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</si>
  <si>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</si>
  <si>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</si>
  <si>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</si>
  <si>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</si>
  <si>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</si>
  <si>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</si>
  <si>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</si>
  <si>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</si>
  <si>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</si>
  <si>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</si>
  <si>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</si>
  <si>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</si>
  <si>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</si>
  <si>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</si>
  <si>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</si>
  <si>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</si>
  <si>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</si>
  <si>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</si>
  <si>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</si>
  <si>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</si>
  <si>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</si>
  <si>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</si>
  <si>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</si>
  <si>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</si>
  <si>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</si>
  <si>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</si>
  <si>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</si>
  <si>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</si>
  <si>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</si>
  <si>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</si>
  <si>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</si>
  <si>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</si>
  <si>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</si>
  <si>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</si>
  <si>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</si>
  <si>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</si>
  <si>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</si>
  <si>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</si>
  <si>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</si>
  <si>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</si>
  <si>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</si>
  <si>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</si>
  <si>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</si>
  <si>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</si>
  <si>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</si>
  <si>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</si>
  <si>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</si>
  <si>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</si>
  <si>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</si>
  <si>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</si>
  <si>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</si>
  <si>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</si>
  <si>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</si>
  <si>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</si>
  <si>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</si>
  <si>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</si>
  <si>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</si>
  <si>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</si>
  <si>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</si>
  <si>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</si>
  <si>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</si>
  <si>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</si>
  <si>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</si>
  <si>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</si>
  <si>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</si>
  <si>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</si>
  <si>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</si>
  <si>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</si>
  <si>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</si>
  <si>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</si>
  <si>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</si>
  <si>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</si>
  <si>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</si>
  <si>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</si>
  <si>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</si>
  <si>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</si>
  <si>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</si>
  <si>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</si>
  <si>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</si>
  <si>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</si>
  <si>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</si>
  <si>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</si>
  <si>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</si>
  <si>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</si>
  <si>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</si>
  <si>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</si>
  <si>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</si>
  <si>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</si>
  <si>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</si>
  <si>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</si>
  <si>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</si>
  <si>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</si>
  <si>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</si>
  <si>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</si>
  <si>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</si>
  <si>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</si>
  <si>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</si>
  <si>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</si>
  <si>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</si>
  <si>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</si>
  <si>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</si>
  <si>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</si>
  <si>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</si>
  <si>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</si>
  <si>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</si>
  <si>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</si>
  <si>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</si>
  <si>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</si>
  <si>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</si>
  <si>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</si>
  <si>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</si>
  <si>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</si>
  <si>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</si>
  <si>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</si>
  <si>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</si>
  <si>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</si>
  <si>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</si>
  <si>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</si>
  <si>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</si>
  <si>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</si>
  <si>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</si>
  <si>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</si>
  <si>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</si>
  <si>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</si>
  <si>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</si>
  <si>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</si>
  <si>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</si>
  <si>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</si>
  <si>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</si>
  <si>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</si>
  <si>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</si>
  <si>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</si>
  <si>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</si>
  <si>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</si>
  <si>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</si>
  <si>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</si>
  <si>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</si>
  <si>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</si>
  <si>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</si>
  <si>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</si>
  <si>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</si>
  <si>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</si>
  <si>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</si>
  <si>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</si>
  <si>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</si>
  <si>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</si>
  <si>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</si>
  <si>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</si>
  <si>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</si>
  <si>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</si>
  <si>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</si>
  <si>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</si>
  <si>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</si>
  <si>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</si>
  <si>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</si>
  <si>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</si>
  <si>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</si>
  <si>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</si>
  <si>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</si>
  <si>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</si>
  <si>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</si>
  <si>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</si>
  <si>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</si>
  <si>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</si>
  <si>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</si>
  <si>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</si>
  <si>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</si>
  <si>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</si>
  <si>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</si>
  <si>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</si>
  <si>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</si>
  <si>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</si>
  <si>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</si>
  <si>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</si>
  <si>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</si>
  <si>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</si>
  <si>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</si>
  <si>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</si>
  <si>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</si>
  <si>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</si>
  <si>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</si>
  <si>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</si>
  <si>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</si>
  <si>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</si>
  <si>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</si>
  <si>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</si>
  <si>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</si>
  <si>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</si>
  <si>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</si>
  <si>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</si>
  <si>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</si>
  <si>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</si>
  <si>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</si>
  <si>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</si>
  <si>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</si>
  <si>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</si>
  <si>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</si>
  <si>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</si>
  <si>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</si>
  <si>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</si>
  <si>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</si>
  <si>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</si>
  <si>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</si>
  <si>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</si>
  <si>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</si>
  <si>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</si>
  <si>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</si>
  <si>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</si>
  <si>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</si>
  <si>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</si>
  <si>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</si>
  <si>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</si>
  <si>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</si>
  <si>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</si>
  <si>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</si>
  <si>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</si>
  <si>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</si>
  <si>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</si>
  <si>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</si>
  <si>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</si>
  <si>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</si>
  <si>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</si>
  <si>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</si>
  <si>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</si>
  <si>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</si>
  <si>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</si>
  <si>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</si>
  <si>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</si>
  <si>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</si>
  <si>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</si>
  <si>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</si>
  <si>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</si>
  <si>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</si>
  <si>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</si>
  <si>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</si>
  <si>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</si>
  <si>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</si>
  <si>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</si>
  <si>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</si>
  <si>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</si>
  <si>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</si>
  <si>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</si>
  <si>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</si>
  <si>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</si>
  <si>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</si>
  <si>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</si>
  <si>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</si>
  <si>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</si>
  <si>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</si>
  <si>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</si>
  <si>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</si>
  <si>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</si>
  <si>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</si>
  <si>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</si>
  <si>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</si>
  <si>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</si>
  <si>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</si>
  <si>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</si>
  <si>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</si>
  <si>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</si>
  <si>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</si>
  <si>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</si>
  <si>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</si>
  <si>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</si>
  <si>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</si>
  <si>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</si>
  <si>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</si>
  <si>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</si>
  <si>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</si>
  <si>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</si>
  <si>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</si>
  <si>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</si>
  <si>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</si>
  <si>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</si>
  <si>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</si>
  <si>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</si>
  <si>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</si>
  <si>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</si>
  <si>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</si>
  <si>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</si>
  <si>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</si>
  <si>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</si>
  <si>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</si>
  <si>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</si>
  <si>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</si>
  <si>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</si>
  <si>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</si>
  <si>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</si>
  <si>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</si>
  <si>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</si>
  <si>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</si>
  <si>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</si>
  <si>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</si>
  <si>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</si>
  <si>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</si>
  <si>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</si>
  <si>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</si>
  <si>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</si>
  <si>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</si>
  <si>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</si>
  <si>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</si>
  <si>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</si>
  <si>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</si>
  <si>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</si>
  <si>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</si>
  <si>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</si>
  <si>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</si>
  <si>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</si>
  <si>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</si>
  <si>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</si>
  <si>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</si>
  <si>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</si>
  <si>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</si>
  <si>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</si>
  <si>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</si>
  <si>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</si>
  <si>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</si>
  <si>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</si>
  <si>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</si>
  <si>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</si>
  <si>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</si>
  <si>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</si>
  <si>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</si>
  <si>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</si>
  <si>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</si>
  <si>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</si>
  <si>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</si>
  <si>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</si>
  <si>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</si>
  <si>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</si>
  <si>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</si>
  <si>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</si>
  <si>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</si>
  <si>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</si>
  <si>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</si>
  <si>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</si>
  <si>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</si>
  <si>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</si>
  <si>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</si>
  <si>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</si>
  <si>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</si>
  <si>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</si>
  <si>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</si>
  <si>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</si>
  <si>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</si>
  <si>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</si>
  <si>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</si>
  <si>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</si>
  <si>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</si>
  <si>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</si>
  <si>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</si>
  <si>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</si>
  <si>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</si>
  <si>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</si>
  <si>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</si>
  <si>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</si>
  <si>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</si>
  <si>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</si>
  <si>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</si>
  <si>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</si>
  <si>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</si>
  <si>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</si>
  <si>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</si>
  <si>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</si>
  <si>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</si>
  <si>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</si>
  <si>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</si>
  <si>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</si>
  <si>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</si>
  <si>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</si>
  <si>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</si>
  <si>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</si>
  <si>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</si>
  <si>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</si>
  <si>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</si>
  <si>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</si>
  <si>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</si>
  <si>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</si>
  <si>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</si>
  <si>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</si>
  <si>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</si>
  <si>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</si>
  <si>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</si>
  <si>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</si>
  <si>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</si>
  <si>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</si>
  <si>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</si>
  <si>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</si>
  <si>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</si>
  <si>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</si>
  <si>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</si>
  <si>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</si>
  <si>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</si>
  <si>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</si>
  <si>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</si>
  <si>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</si>
  <si>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</si>
  <si>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</si>
  <si>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</si>
  <si>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</si>
  <si>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</si>
  <si>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</si>
  <si>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</si>
  <si>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</si>
  <si>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</si>
  <si>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</si>
  <si>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</si>
  <si>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</si>
  <si>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</si>
  <si>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</si>
  <si>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</si>
  <si>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</si>
  <si>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</si>
  <si>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</si>
  <si>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</si>
  <si>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</si>
  <si>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</si>
  <si>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</si>
  <si>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</si>
  <si>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</si>
  <si>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</si>
  <si>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</si>
  <si>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</si>
  <si>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</si>
  <si>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</si>
  <si>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</si>
  <si>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</si>
  <si>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</si>
  <si>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</si>
  <si>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</si>
  <si>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</si>
  <si>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</si>
  <si>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</si>
  <si>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</si>
  <si>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</si>
  <si>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</si>
  <si>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</si>
  <si>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</si>
  <si>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</si>
  <si>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</si>
  <si>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</si>
  <si>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</si>
  <si>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</si>
  <si>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</si>
  <si>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</si>
  <si>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</si>
  <si>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</si>
  <si>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</si>
  <si>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</si>
  <si>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</si>
  <si>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</si>
  <si>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</si>
  <si>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</si>
  <si>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</si>
  <si>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</si>
  <si>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</si>
  <si>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</si>
  <si>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</si>
  <si>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</si>
  <si>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</si>
  <si>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</si>
  <si>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</si>
  <si>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</si>
  <si>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</si>
  <si>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</si>
  <si>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</si>
  <si>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</si>
  <si>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</si>
  <si>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</si>
  <si>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</si>
  <si>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</si>
  <si>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</si>
  <si>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</si>
  <si>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</si>
  <si>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</si>
  <si>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</si>
  <si>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</si>
  <si>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</si>
  <si>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</si>
  <si>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</si>
  <si>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</si>
  <si>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</si>
  <si>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</si>
  <si>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</si>
  <si>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</si>
  <si>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</si>
  <si>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</si>
  <si>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</si>
  <si>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</si>
  <si>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</si>
  <si>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</si>
  <si>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</si>
  <si>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</si>
  <si>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</si>
  <si>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</si>
  <si>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</si>
  <si>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</si>
  <si>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</si>
  <si>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</si>
  <si>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</si>
  <si>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</si>
  <si>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</si>
  <si>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</si>
  <si>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</si>
  <si>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</si>
  <si>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</si>
  <si>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</si>
  <si>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</si>
  <si>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</si>
  <si>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</si>
  <si>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</si>
  <si>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</si>
  <si>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</si>
  <si>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</si>
  <si>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</si>
  <si>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</si>
  <si>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</si>
  <si>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</si>
  <si>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</si>
  <si>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</si>
  <si>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</si>
  <si>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</si>
  <si>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</si>
  <si>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</si>
  <si>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</si>
  <si>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</si>
  <si>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</si>
  <si>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</si>
  <si>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</si>
  <si>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</si>
  <si>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</si>
  <si>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</si>
  <si>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</si>
  <si>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</si>
  <si>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</si>
  <si>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</si>
  <si>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</si>
  <si>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</si>
  <si>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</si>
  <si>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</si>
  <si>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</si>
  <si>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</si>
  <si>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</si>
  <si>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</si>
  <si>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</si>
  <si>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</si>
  <si>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</si>
  <si>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</si>
  <si>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</si>
  <si>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</si>
  <si>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</si>
  <si>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</si>
  <si>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</si>
  <si>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</si>
  <si>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</si>
  <si>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</si>
  <si>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</si>
  <si>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</si>
  <si>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</si>
  <si>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</si>
  <si>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</si>
  <si>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</si>
  <si>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</si>
  <si>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</si>
  <si>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</si>
  <si>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</si>
  <si>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</si>
  <si>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</si>
  <si>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</si>
  <si>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</si>
  <si>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</si>
  <si>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</si>
  <si>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</si>
  <si>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</si>
  <si>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</si>
  <si>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</si>
  <si>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</si>
  <si>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</si>
  <si>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</si>
  <si>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</si>
  <si>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</si>
  <si>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</si>
  <si>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</si>
  <si>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</si>
  <si>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</si>
  <si>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</si>
  <si>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</si>
  <si>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</si>
  <si>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</si>
  <si>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</si>
  <si>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</si>
  <si>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</si>
  <si>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</si>
  <si>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</si>
  <si>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</si>
  <si>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</si>
  <si>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</si>
  <si>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</si>
  <si>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</si>
  <si>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</si>
  <si>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</si>
  <si>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</si>
  <si>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</si>
  <si>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</si>
  <si>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</si>
  <si>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</si>
  <si>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</si>
  <si>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</si>
  <si>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</si>
  <si>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</si>
  <si>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</si>
  <si>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</si>
  <si>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</si>
  <si>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</si>
  <si>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</si>
  <si>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</si>
  <si>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</si>
  <si>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</si>
  <si>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</si>
  <si>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</si>
  <si>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</si>
  <si>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</si>
  <si>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</si>
  <si>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</si>
  <si>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</si>
  <si>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</si>
  <si>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</si>
  <si>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</si>
  <si>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</si>
  <si>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</si>
  <si>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</si>
  <si>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</si>
  <si>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</si>
  <si>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</si>
  <si>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</si>
  <si>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</si>
  <si>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</si>
  <si>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</si>
  <si>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</si>
  <si>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</si>
  <si>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</si>
  <si>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</si>
  <si>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</si>
  <si>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</si>
  <si>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</si>
  <si>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</si>
  <si>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</si>
  <si>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</si>
  <si>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</si>
  <si>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</si>
  <si>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</si>
  <si>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</si>
  <si>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</si>
  <si>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</si>
  <si>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</si>
  <si>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</si>
  <si>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</si>
  <si>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</si>
  <si>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</si>
  <si>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</si>
  <si>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</si>
  <si>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</si>
  <si>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</si>
  <si>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</si>
  <si>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</si>
  <si>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</si>
  <si>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</si>
  <si>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</si>
  <si>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</si>
  <si>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</si>
  <si>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</si>
  <si>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</si>
  <si>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</si>
  <si>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</si>
  <si>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</si>
  <si>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</si>
  <si>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</si>
  <si>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</si>
  <si>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</si>
  <si>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</si>
  <si>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</si>
  <si>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</si>
  <si>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</si>
  <si>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</si>
  <si>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</si>
  <si>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</si>
  <si>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</si>
  <si>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</si>
  <si>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</si>
  <si>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</si>
  <si>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</si>
  <si>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</si>
  <si>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</si>
  <si>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</si>
  <si>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</si>
  <si>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</si>
  <si>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</si>
  <si>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</si>
  <si>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</si>
  <si>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</si>
  <si>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</si>
  <si>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</si>
  <si>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</si>
  <si>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</si>
  <si>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</si>
  <si>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</si>
  <si>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</si>
  <si>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</si>
  <si>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</si>
  <si>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</si>
  <si>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</si>
  <si>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</si>
  <si>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</si>
  <si>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</si>
  <si>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</si>
  <si>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</si>
  <si>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</si>
  <si>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</si>
  <si>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</si>
  <si>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</si>
  <si>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</si>
  <si>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</si>
  <si>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</si>
  <si>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</si>
  <si>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</si>
  <si>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</si>
  <si>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</si>
  <si>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</si>
  <si>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</si>
  <si>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</si>
  <si>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</si>
  <si>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</si>
  <si>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</si>
  <si>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</si>
  <si>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</si>
  <si>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</si>
  <si>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</si>
  <si>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</si>
  <si>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</si>
  <si>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</si>
  <si>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</si>
  <si>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</si>
  <si>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</si>
  <si>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</si>
  <si>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</si>
  <si>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</si>
  <si>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</si>
  <si>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</si>
  <si>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</si>
  <si>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</si>
  <si>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</si>
  <si>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</si>
  <si>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</si>
  <si>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</si>
  <si>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</si>
  <si>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</si>
  <si>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</si>
  <si>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</si>
  <si>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</si>
  <si>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</si>
  <si>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</si>
  <si>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</si>
  <si>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</si>
  <si>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</si>
  <si>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</si>
  <si>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</si>
  <si>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</si>
  <si>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</si>
  <si>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</si>
  <si>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</si>
  <si>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</si>
  <si>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</si>
  <si>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</si>
  <si>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</si>
  <si>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</si>
  <si>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</si>
  <si>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</si>
  <si>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</si>
  <si>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</si>
  <si>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</si>
  <si>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</si>
  <si>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</si>
  <si>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</si>
  <si>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</si>
  <si>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</si>
  <si>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</si>
  <si>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</si>
  <si>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</si>
  <si>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</si>
  <si>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</si>
  <si>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</si>
  <si>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</si>
  <si>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</si>
  <si>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</si>
  <si>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</si>
  <si>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</si>
  <si>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</si>
  <si>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</si>
  <si>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</si>
  <si>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</si>
  <si>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</si>
  <si>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</si>
  <si>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</si>
  <si>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</si>
  <si>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</si>
  <si>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</si>
  <si>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</si>
  <si>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</si>
  <si>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</si>
  <si>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</si>
  <si>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</si>
  <si>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</si>
  <si>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</si>
  <si>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</si>
  <si>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</si>
  <si>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</si>
  <si>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</si>
  <si>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</si>
  <si>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</si>
  <si>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</si>
  <si>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</si>
  <si>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</si>
  <si>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</si>
  <si>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</si>
  <si>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</si>
  <si>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</si>
  <si>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</si>
  <si>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</si>
  <si>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</si>
  <si>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</si>
  <si>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</si>
  <si>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</si>
  <si>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</si>
  <si>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</si>
  <si>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</si>
  <si>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</si>
  <si>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</si>
  <si>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</si>
  <si>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</si>
  <si>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</si>
  <si>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</si>
  <si>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</si>
  <si>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</si>
  <si>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</si>
  <si>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</si>
  <si>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</si>
  <si>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</si>
  <si>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</si>
  <si>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</si>
  <si>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</si>
  <si>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</si>
  <si>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</si>
  <si>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</si>
  <si>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</si>
  <si>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</si>
  <si>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</si>
  <si>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</si>
  <si>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</si>
  <si>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</si>
  <si>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</si>
  <si>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</si>
  <si>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</si>
  <si>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</si>
  <si>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</si>
  <si>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</si>
  <si>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</si>
  <si>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</si>
  <si>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</si>
  <si>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</si>
  <si>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</si>
  <si>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</si>
  <si>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</si>
  <si>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</si>
  <si>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</si>
  <si>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</si>
  <si>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</si>
  <si>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</si>
  <si>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</si>
  <si>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</si>
  <si>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</si>
  <si>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</si>
  <si>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</si>
  <si>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</si>
  <si>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</si>
  <si>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</si>
  <si>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</si>
  <si>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</si>
  <si>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</si>
  <si>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</si>
  <si>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</si>
  <si>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</si>
  <si>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</si>
  <si>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</si>
  <si>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</si>
  <si>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</si>
  <si>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</si>
  <si>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</si>
  <si>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</si>
  <si>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</si>
  <si>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</si>
  <si>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</si>
  <si>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</si>
  <si>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</si>
  <si>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</si>
  <si>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</si>
  <si>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</si>
  <si>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</si>
  <si>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</si>
  <si>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</si>
  <si>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</si>
  <si>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</si>
  <si>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</si>
  <si>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</si>
  <si>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</si>
  <si>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</si>
  <si>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</si>
  <si>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</si>
  <si>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</si>
  <si>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</si>
  <si>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</si>
  <si>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</si>
  <si>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</si>
  <si>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</si>
  <si>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</si>
  <si>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</si>
  <si>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</si>
  <si>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</si>
  <si>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</si>
  <si>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</si>
  <si>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</si>
  <si>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</si>
  <si>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</si>
  <si>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</si>
  <si>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</si>
  <si>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</si>
  <si>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</si>
  <si>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</si>
  <si>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</si>
  <si>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</si>
  <si>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</si>
  <si>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</si>
  <si>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</si>
  <si>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</si>
  <si>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</si>
  <si>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</si>
  <si>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</si>
  <si>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</si>
  <si>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</si>
  <si>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</si>
  <si>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</si>
  <si>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</si>
  <si>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</si>
  <si>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</si>
  <si>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</si>
  <si>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</si>
  <si>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</si>
  <si>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</si>
  <si>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</si>
  <si>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</si>
  <si>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</si>
  <si>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</si>
  <si>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</si>
  <si>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</si>
  <si>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</si>
  <si>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</si>
  <si>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</si>
  <si>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</si>
  <si>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</si>
  <si>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</si>
  <si>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</si>
  <si>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</si>
  <si>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</si>
  <si>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</si>
  <si>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</si>
  <si>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</si>
  <si>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</si>
  <si>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</si>
  <si>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</si>
  <si>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</si>
  <si>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</si>
  <si>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</si>
  <si>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</si>
  <si>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</si>
  <si>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</si>
  <si>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</si>
  <si>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</si>
  <si>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</si>
  <si>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</si>
  <si>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</si>
  <si>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</si>
  <si>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</si>
  <si>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</si>
  <si>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</si>
  <si>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</si>
  <si>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</si>
  <si>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</si>
  <si>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</si>
  <si>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</si>
  <si>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</si>
  <si>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</si>
  <si>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</si>
  <si>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</si>
  <si>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</si>
  <si>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</si>
  <si>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</si>
  <si>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</si>
  <si>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</si>
  <si>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</si>
  <si>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</si>
  <si>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</si>
  <si>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</si>
  <si>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</si>
  <si>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</si>
  <si>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</si>
  <si>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</si>
  <si>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</si>
  <si>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</si>
  <si>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</si>
  <si>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</si>
  <si>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</si>
  <si>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</si>
  <si>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</si>
  <si>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</si>
  <si>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</si>
  <si>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</si>
  <si>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</si>
  <si>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</si>
  <si>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</si>
  <si>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</si>
  <si>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</si>
  <si>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</si>
  <si>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</si>
  <si>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</si>
  <si>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</si>
  <si>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</si>
  <si>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</si>
  <si>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</si>
  <si>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</si>
  <si>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</si>
  <si>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</si>
  <si>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</si>
  <si>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</si>
  <si>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</si>
  <si>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</si>
  <si>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</si>
  <si>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</si>
  <si>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</si>
  <si>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</si>
  <si>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</si>
  <si>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</si>
  <si>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</si>
  <si>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</si>
  <si>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</si>
  <si>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</si>
  <si>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</si>
  <si>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</si>
  <si>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</si>
  <si>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</si>
  <si>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</si>
  <si>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</si>
  <si>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</si>
  <si>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</si>
  <si>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</si>
  <si>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</si>
  <si>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</si>
  <si>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</si>
  <si>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</si>
  <si>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</si>
  <si>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</si>
  <si>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</si>
  <si>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</si>
  <si>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</si>
  <si>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</si>
  <si>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</si>
  <si>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</si>
  <si>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</si>
  <si>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</si>
  <si>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</si>
  <si>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</si>
  <si>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</si>
  <si>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</si>
  <si>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</si>
  <si>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</si>
  <si>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</si>
  <si>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</si>
  <si>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</si>
  <si>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</si>
  <si>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</si>
  <si>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</si>
  <si>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</si>
  <si>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</si>
  <si>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</si>
  <si>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</si>
  <si>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</si>
  <si>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</si>
  <si>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</si>
  <si>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</si>
  <si>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</si>
  <si>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</si>
  <si>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</si>
  <si>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</si>
  <si>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</si>
  <si>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</si>
  <si>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</si>
  <si>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</si>
  <si>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</si>
  <si>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</si>
  <si>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</si>
  <si>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</si>
  <si>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</si>
  <si>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</si>
  <si>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</si>
  <si>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</si>
  <si>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</si>
  <si>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</si>
  <si>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</si>
  <si>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</si>
  <si>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</si>
  <si>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</si>
  <si>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</si>
  <si>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</si>
  <si>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</si>
  <si>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</si>
  <si>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</si>
  <si>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</si>
  <si>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</si>
  <si>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</si>
  <si>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</si>
  <si>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</si>
  <si>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</si>
  <si>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</si>
  <si>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</si>
  <si>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</si>
  <si>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</si>
  <si>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</si>
  <si>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</si>
  <si>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</si>
  <si>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</si>
  <si>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</si>
  <si>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</si>
  <si>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</si>
  <si>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</si>
  <si>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</si>
  <si>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</si>
  <si>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</si>
  <si>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</si>
  <si>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</si>
  <si>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</si>
  <si>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</si>
  <si>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</si>
  <si>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</si>
  <si>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</si>
  <si>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</si>
  <si>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</si>
  <si>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</si>
  <si>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</si>
  <si>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</si>
  <si>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</si>
  <si>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</si>
  <si>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</si>
  <si>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</si>
  <si>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</si>
  <si>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</si>
  <si>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</si>
  <si>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</si>
  <si>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</si>
  <si>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</si>
  <si>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</si>
  <si>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</si>
  <si>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</si>
  <si>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</si>
  <si>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</si>
  <si>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</si>
  <si>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</si>
  <si>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</si>
  <si>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</si>
  <si>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</si>
  <si>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</si>
  <si>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</si>
  <si>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</si>
  <si>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</si>
  <si>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</si>
  <si>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</si>
  <si>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</si>
  <si>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</si>
  <si>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</si>
  <si>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</si>
  <si>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</si>
  <si>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</si>
  <si>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</si>
  <si>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</si>
  <si>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</si>
  <si>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</si>
  <si>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</si>
  <si>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</si>
  <si>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</si>
  <si>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</si>
  <si>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</si>
  <si>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</si>
  <si>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</si>
  <si>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</si>
  <si>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</si>
  <si>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</si>
  <si>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</si>
  <si>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</si>
  <si>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</si>
  <si>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</si>
  <si>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</si>
  <si>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</si>
  <si>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</si>
  <si>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</si>
  <si>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</si>
  <si>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</si>
  <si>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</si>
  <si>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</si>
  <si>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</si>
  <si>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</si>
  <si>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</si>
  <si>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</si>
  <si>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</si>
  <si>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</si>
  <si>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</si>
  <si>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</si>
  <si>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</si>
  <si>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</si>
  <si>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</si>
  <si>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</si>
  <si>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</si>
  <si>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</si>
  <si>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</si>
  <si>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</si>
  <si>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</si>
  <si>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</si>
  <si>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</si>
  <si>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</si>
  <si>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</si>
  <si>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</si>
  <si>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</si>
  <si>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</si>
  <si>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</si>
  <si>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</si>
  <si>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</si>
  <si>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</si>
  <si>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</si>
  <si>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</si>
  <si>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</si>
  <si>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</si>
  <si>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</si>
  <si>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</si>
  <si>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</si>
  <si>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</si>
  <si>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</si>
  <si>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</si>
  <si>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</si>
  <si>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</si>
  <si>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</si>
  <si>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</si>
  <si>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</si>
  <si>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</si>
  <si>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</si>
  <si>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</si>
  <si>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</si>
  <si>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</si>
  <si>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</si>
  <si>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</si>
  <si>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</si>
  <si>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</si>
  <si>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</si>
  <si>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</si>
  <si>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</si>
  <si>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</si>
  <si>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</si>
  <si>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</si>
  <si>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</si>
  <si>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</si>
  <si>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</si>
  <si>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</si>
  <si>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</si>
  <si>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</si>
  <si>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</si>
  <si>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</si>
  <si>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</si>
  <si>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</si>
  <si>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</si>
  <si>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</si>
  <si>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</si>
  <si>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</si>
  <si>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</si>
  <si>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</si>
  <si>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</si>
  <si>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</si>
  <si>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</si>
  <si>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</si>
  <si>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</si>
  <si>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</si>
  <si>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</si>
  <si>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</si>
  <si>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</si>
  <si>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</si>
  <si>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</si>
  <si>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</si>
  <si>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</si>
  <si>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</si>
  <si>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</si>
  <si>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</si>
  <si>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</si>
  <si>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</si>
  <si>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</si>
  <si>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</si>
  <si>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</si>
  <si>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</si>
  <si>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</si>
  <si>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</si>
  <si>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</si>
  <si>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</si>
  <si>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</si>
  <si>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</si>
  <si>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</si>
  <si>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</si>
  <si>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</si>
  <si>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</si>
  <si>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</si>
  <si>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</si>
  <si>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</si>
  <si>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</si>
  <si>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</si>
  <si>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</si>
  <si>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</si>
  <si>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</si>
  <si>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</si>
  <si>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</si>
  <si>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</si>
  <si>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</si>
  <si>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</si>
  <si>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</si>
  <si>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</si>
  <si>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</si>
  <si>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</si>
  <si>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</si>
  <si>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</si>
  <si>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</si>
  <si>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</si>
  <si>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</si>
  <si>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</si>
  <si>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</si>
  <si>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</si>
  <si>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</si>
  <si>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</si>
  <si>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</si>
  <si>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</si>
  <si>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</si>
  <si>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</si>
  <si>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</si>
  <si>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</si>
  <si>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</si>
  <si>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</si>
  <si>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</si>
  <si>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</si>
  <si>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</si>
  <si>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</si>
  <si>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</si>
  <si>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</si>
  <si>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</si>
  <si>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</si>
  <si>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</si>
  <si>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</si>
  <si>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</si>
  <si>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</si>
  <si>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</si>
  <si>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</si>
  <si>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</si>
  <si>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</si>
  <si>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</si>
  <si>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</si>
  <si>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</si>
  <si>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</si>
  <si>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</si>
  <si>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</si>
  <si>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</si>
  <si>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</si>
  <si>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</si>
  <si>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</si>
  <si>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</si>
  <si>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</si>
  <si>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</si>
  <si>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</si>
  <si>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</si>
  <si>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</si>
  <si>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</si>
  <si>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</si>
  <si>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</si>
  <si>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</si>
  <si>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</si>
  <si>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</si>
  <si>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</si>
  <si>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</si>
  <si>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</si>
  <si>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</si>
  <si>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</si>
  <si>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</si>
  <si>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</si>
  <si>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</si>
  <si>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</si>
  <si>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</si>
  <si>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</si>
  <si>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</si>
  <si>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</si>
  <si>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</si>
  <si>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</si>
  <si>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</si>
  <si>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</si>
  <si>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</si>
  <si>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</si>
  <si>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</si>
  <si>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</si>
  <si>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</si>
  <si>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</si>
  <si>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</si>
  <si>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</si>
  <si>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</si>
  <si>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</si>
  <si>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</si>
  <si>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</si>
  <si>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</si>
  <si>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</si>
  <si>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</si>
  <si>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</si>
  <si>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</si>
  <si>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</si>
  <si>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</si>
  <si>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</si>
  <si>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</si>
  <si>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</si>
  <si>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</si>
  <si>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</si>
  <si>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</si>
  <si>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</si>
  <si>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</si>
  <si>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</si>
  <si>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</si>
  <si>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</si>
  <si>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</si>
  <si>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</si>
  <si>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</si>
  <si>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</si>
  <si>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</si>
  <si>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</si>
  <si>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</si>
  <si>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</si>
  <si>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</si>
  <si>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</si>
  <si>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</si>
  <si>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</si>
  <si>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</si>
  <si>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</si>
  <si>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</si>
  <si>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</si>
  <si>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</si>
  <si>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</si>
  <si>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</si>
  <si>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</si>
  <si>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</si>
  <si>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</si>
  <si>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</si>
  <si>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</si>
  <si>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</si>
  <si>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</si>
  <si>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</si>
  <si>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</si>
  <si>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</si>
  <si>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</si>
  <si>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</si>
  <si>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</si>
  <si>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</si>
  <si>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</si>
  <si>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</si>
  <si>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</si>
  <si>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</si>
  <si>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</si>
  <si>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</si>
  <si>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</si>
  <si>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</si>
  <si>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</si>
  <si>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</si>
  <si>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</si>
  <si>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</si>
  <si>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</si>
  <si>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</si>
  <si>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</si>
  <si>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</si>
  <si>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</si>
  <si>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</si>
  <si>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</si>
  <si>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</si>
  <si>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</si>
  <si>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</si>
  <si>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</si>
  <si>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</si>
  <si>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</si>
  <si>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</si>
  <si>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</si>
  <si>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</si>
  <si>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</si>
  <si>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</si>
  <si>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</si>
  <si>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</si>
  <si>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</si>
  <si>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</si>
  <si>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</si>
  <si>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</si>
  <si>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</si>
  <si>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</si>
  <si>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</si>
  <si>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</si>
  <si>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</si>
  <si>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</si>
  <si>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</si>
  <si>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</si>
  <si>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</si>
  <si>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</si>
  <si>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</si>
  <si>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</si>
  <si>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</si>
  <si>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</si>
  <si>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</si>
  <si>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</si>
  <si>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</si>
  <si>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</si>
  <si>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</si>
  <si>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</si>
  <si>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</si>
  <si>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</si>
  <si>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</si>
  <si>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</si>
  <si>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</si>
  <si>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</si>
  <si>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</si>
  <si>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</si>
  <si>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</si>
  <si>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</si>
  <si>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</si>
  <si>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</si>
  <si>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</si>
  <si>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</si>
  <si>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</si>
  <si>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</si>
  <si>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</si>
  <si>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</si>
  <si>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</si>
  <si>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</si>
  <si>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</si>
  <si>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</si>
  <si>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</si>
  <si>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</si>
  <si>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</si>
  <si>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</si>
  <si>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</si>
  <si>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</si>
  <si>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</si>
  <si>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</si>
  <si>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</si>
  <si>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</si>
  <si>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</si>
  <si>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</si>
  <si>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</si>
  <si>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</si>
  <si>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</si>
  <si>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</si>
  <si>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</si>
  <si>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</si>
  <si>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</si>
  <si>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</si>
  <si>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</si>
  <si>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</si>
  <si>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</si>
  <si>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</si>
  <si>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</si>
  <si>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</si>
  <si>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</si>
  <si>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</si>
  <si>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</si>
  <si>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</si>
  <si>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</si>
  <si>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</si>
  <si>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</si>
  <si>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</si>
  <si>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</si>
  <si>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</si>
  <si>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</si>
  <si>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</si>
  <si>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</si>
  <si>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</si>
  <si>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</si>
  <si>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</si>
  <si>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</si>
  <si>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</si>
  <si>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</si>
  <si>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</si>
  <si>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</si>
  <si>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</si>
  <si>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</si>
  <si>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</si>
  <si>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</si>
  <si>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</si>
  <si>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</si>
  <si>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</si>
  <si>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</si>
  <si>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</si>
  <si>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</si>
  <si>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</si>
  <si>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</si>
  <si>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</si>
  <si>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</si>
  <si>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</si>
  <si>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</si>
  <si>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</si>
  <si>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</si>
  <si>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</si>
  <si>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</si>
  <si>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</si>
  <si>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</si>
  <si>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</si>
  <si>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</si>
  <si>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</si>
  <si>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</si>
  <si>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</si>
  <si>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</si>
  <si>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</si>
  <si>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</si>
  <si>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</si>
  <si>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</si>
  <si>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</si>
  <si>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</si>
  <si>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</si>
  <si>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</si>
  <si>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</si>
  <si>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</si>
  <si>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</si>
  <si>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</si>
  <si>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</si>
  <si>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</si>
  <si>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</si>
  <si>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</si>
  <si>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</si>
  <si>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</si>
  <si>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</si>
  <si>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</si>
  <si>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</si>
  <si>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</si>
  <si>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</si>
  <si>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</si>
  <si>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</si>
  <si>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</si>
  <si>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</si>
  <si>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</si>
  <si>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</si>
  <si>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</si>
  <si>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</si>
  <si>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</si>
  <si>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</si>
  <si>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</si>
  <si>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</si>
  <si>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</si>
  <si>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</si>
  <si>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</si>
  <si>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</si>
  <si>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</si>
  <si>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</si>
  <si>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</si>
  <si>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</si>
  <si>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</si>
  <si>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</si>
  <si>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</si>
  <si>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</si>
  <si>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</si>
  <si>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</si>
  <si>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</si>
  <si>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</si>
  <si>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</si>
  <si>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</si>
  <si>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</si>
  <si>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</si>
  <si>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</si>
  <si>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</si>
  <si>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</si>
  <si>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</si>
  <si>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</si>
  <si>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</si>
  <si>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</si>
  <si>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</si>
  <si>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</si>
  <si>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</si>
  <si>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</si>
  <si>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</si>
  <si>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</si>
  <si>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</si>
  <si>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</si>
  <si>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</si>
  <si>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</si>
  <si>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</si>
  <si>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</si>
  <si>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</si>
  <si>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</si>
  <si>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</si>
  <si>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</si>
  <si>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</si>
  <si>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</si>
  <si>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</si>
  <si>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</si>
  <si>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</si>
  <si>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</si>
  <si>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</si>
  <si>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</si>
  <si>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</si>
  <si>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</si>
  <si>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</si>
  <si>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</si>
  <si>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</si>
  <si>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</si>
  <si>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</si>
  <si>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</si>
  <si>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</si>
  <si>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</si>
  <si>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</si>
  <si>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</si>
  <si>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</si>
  <si>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</si>
  <si>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</si>
  <si>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</si>
  <si>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</si>
  <si>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</si>
  <si>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</si>
  <si>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</si>
  <si>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</si>
  <si>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</si>
  <si>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</si>
  <si>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</si>
  <si>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</si>
  <si>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</si>
  <si>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</si>
  <si>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</si>
  <si>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</si>
  <si>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</si>
  <si>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</si>
  <si>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</si>
  <si>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</si>
  <si>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</si>
  <si>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</si>
  <si>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</si>
  <si>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</si>
  <si>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</si>
  <si>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</si>
  <si>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</si>
  <si>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</si>
  <si>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</si>
  <si>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</si>
  <si>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</si>
  <si>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</si>
  <si>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</si>
  <si>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</si>
  <si>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</si>
  <si>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</si>
  <si>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</si>
  <si>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</si>
  <si>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</si>
  <si>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</si>
  <si>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</si>
  <si>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</si>
  <si>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</si>
  <si>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</si>
  <si>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</si>
  <si>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</si>
  <si>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</si>
  <si>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</si>
  <si>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</si>
  <si>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</si>
  <si>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</si>
  <si>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</si>
  <si>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</si>
  <si>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</si>
  <si>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</si>
  <si>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</si>
  <si>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</si>
  <si>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</si>
  <si>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</si>
  <si>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</si>
  <si>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</si>
  <si>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</si>
  <si>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</si>
  <si>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</si>
  <si>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</si>
  <si>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</si>
  <si>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</si>
  <si>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</si>
  <si>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</si>
  <si>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</si>
  <si>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</si>
  <si>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</si>
  <si>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</si>
  <si>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</si>
  <si>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</si>
  <si>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</si>
  <si>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</si>
  <si>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</si>
  <si>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</si>
  <si>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</si>
  <si>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</si>
  <si>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</si>
  <si>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</si>
  <si>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</si>
  <si>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</si>
  <si>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</si>
  <si>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</si>
  <si>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</si>
  <si>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</si>
  <si>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</si>
  <si>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</si>
  <si>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</si>
  <si>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</si>
  <si>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</si>
  <si>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</si>
  <si>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</si>
  <si>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</si>
  <si>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</si>
  <si>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</si>
  <si>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</si>
  <si>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</si>
  <si>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</si>
  <si>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</si>
  <si>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</si>
  <si>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</si>
  <si>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</si>
  <si>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</si>
  <si>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</si>
  <si>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</si>
  <si>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</si>
  <si>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</si>
  <si>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</si>
  <si>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</si>
  <si>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</si>
  <si>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</si>
  <si>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</si>
  <si>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</si>
  <si>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</si>
  <si>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</si>
  <si>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</si>
  <si>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</si>
  <si>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</si>
  <si>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</si>
  <si>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</si>
  <si>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</si>
  <si>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</si>
  <si>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</si>
  <si>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</si>
  <si>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</si>
  <si>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</si>
  <si>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</si>
  <si>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</si>
  <si>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</si>
  <si>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</si>
  <si>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</si>
  <si>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</si>
  <si>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</si>
  <si>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</si>
  <si>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</si>
  <si>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</si>
  <si>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</si>
  <si>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</si>
  <si>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</si>
  <si>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</si>
  <si>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</si>
  <si>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</si>
  <si>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</si>
  <si>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</si>
  <si>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</si>
  <si>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</si>
  <si>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</si>
  <si>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</si>
  <si>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</si>
  <si>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</si>
  <si>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</si>
  <si>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</si>
  <si>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</si>
  <si>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</si>
  <si>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</si>
  <si>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</si>
  <si>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</si>
  <si>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</si>
  <si>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</si>
  <si>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</si>
  <si>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</si>
  <si>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</si>
  <si>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</si>
  <si>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</si>
  <si>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</si>
  <si>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</si>
  <si>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</si>
  <si>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</si>
  <si>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</si>
  <si>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</si>
  <si>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</si>
  <si>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</si>
  <si>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</si>
  <si>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</si>
  <si>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</si>
  <si>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</si>
  <si>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</si>
  <si>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</si>
  <si>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</si>
  <si>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</si>
  <si>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</si>
  <si>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</si>
  <si>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</si>
  <si>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</si>
  <si>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</si>
  <si>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</si>
  <si>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</si>
  <si>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</si>
  <si>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</si>
  <si>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</si>
  <si>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</si>
  <si>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</si>
  <si>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</si>
  <si>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</si>
  <si>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</si>
  <si>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</si>
  <si>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</si>
  <si>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</si>
  <si>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</si>
  <si>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</si>
  <si>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</si>
  <si>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</si>
  <si>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</si>
  <si>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</si>
  <si>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</si>
  <si>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</si>
  <si>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</si>
  <si>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</si>
  <si>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</si>
  <si>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</si>
  <si>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</si>
  <si>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</si>
  <si>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</si>
  <si>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</si>
  <si>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</si>
  <si>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</si>
  <si>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</si>
  <si>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</si>
  <si>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</si>
  <si>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</si>
  <si>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</si>
  <si>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</si>
  <si>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</si>
  <si>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</si>
  <si>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</si>
  <si>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</si>
  <si>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</si>
  <si>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</si>
  <si>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</si>
  <si>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</si>
  <si>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</si>
  <si>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</si>
  <si>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</si>
  <si>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</si>
  <si>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</si>
  <si>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</si>
  <si>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</si>
  <si>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</si>
  <si>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</si>
  <si>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</si>
  <si>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</si>
  <si>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</si>
  <si>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</si>
  <si>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</si>
  <si>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</si>
  <si>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</si>
  <si>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</si>
  <si>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</si>
  <si>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</si>
  <si>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</si>
  <si>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</si>
  <si>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</si>
  <si>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</si>
  <si>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</si>
  <si>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</si>
  <si>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</si>
  <si>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</si>
  <si>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</si>
  <si>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</si>
  <si>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</si>
  <si>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</si>
  <si>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</si>
  <si>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</si>
  <si>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</si>
  <si>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</si>
  <si>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</si>
  <si>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</si>
  <si>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</si>
  <si>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</si>
  <si>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</si>
  <si>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</si>
  <si>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</si>
  <si>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</si>
  <si>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</si>
  <si>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</si>
  <si>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</si>
  <si>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</si>
  <si>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</si>
  <si>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</si>
  <si>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</si>
  <si>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</si>
  <si>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</si>
  <si>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</si>
  <si>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</si>
  <si>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</si>
  <si>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</si>
  <si>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</si>
  <si>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</si>
  <si>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</si>
  <si>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</si>
  <si>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</si>
  <si>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</si>
  <si>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</si>
  <si>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</si>
  <si>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</si>
  <si>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</si>
  <si>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</si>
  <si>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</si>
  <si>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</si>
  <si>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</si>
  <si>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</si>
  <si>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</si>
  <si>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</si>
  <si>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</si>
  <si>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</si>
  <si>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</si>
  <si>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</si>
  <si>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</si>
  <si>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</si>
  <si>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</si>
  <si>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</si>
  <si>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</si>
  <si>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</si>
  <si>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</si>
  <si>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</si>
  <si>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</si>
  <si>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</si>
  <si>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</si>
  <si>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</si>
  <si>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</si>
  <si>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</si>
  <si>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</si>
  <si>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</si>
  <si>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</si>
  <si>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</si>
  <si>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</si>
  <si>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</si>
  <si>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</si>
  <si>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</si>
  <si>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</si>
  <si>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</si>
  <si>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</si>
  <si>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</si>
  <si>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</si>
  <si>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</si>
  <si>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</si>
  <si>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</si>
  <si>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</si>
  <si>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</si>
  <si>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</si>
  <si>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</si>
  <si>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</si>
  <si>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</si>
  <si>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</si>
  <si>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</si>
  <si>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</si>
  <si>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</si>
  <si>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</si>
  <si>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</si>
  <si>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</si>
  <si>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</si>
  <si>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</si>
  <si>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</si>
  <si>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</si>
  <si>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</si>
  <si>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</si>
  <si>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</si>
  <si>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</si>
  <si>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</si>
  <si>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</si>
  <si>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</si>
  <si>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</si>
  <si>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</si>
  <si>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</si>
  <si>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</si>
  <si>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</si>
  <si>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</si>
  <si>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</si>
  <si>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</si>
  <si>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</si>
  <si>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</si>
  <si>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</si>
  <si>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</si>
  <si>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</si>
  <si>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</si>
  <si>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</si>
  <si>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</si>
  <si>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</si>
  <si>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</si>
  <si>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</si>
  <si>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</si>
  <si>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</si>
  <si>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</si>
  <si>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</si>
  <si>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</si>
  <si>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</si>
  <si>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</si>
  <si>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</si>
  <si>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</si>
  <si>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</si>
  <si>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</si>
  <si>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</si>
  <si>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</si>
  <si>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</si>
  <si>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</si>
  <si>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</si>
  <si>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</si>
  <si>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</si>
  <si>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</si>
  <si>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</si>
  <si>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</si>
  <si>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</si>
  <si>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</si>
  <si>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</si>
  <si>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</si>
  <si>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</si>
  <si>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</si>
  <si>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</si>
  <si>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</si>
  <si>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</si>
  <si>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</si>
  <si>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</si>
  <si>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</si>
  <si>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</si>
  <si>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</si>
  <si>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</si>
  <si>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</si>
  <si>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</si>
  <si>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</si>
  <si>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</si>
  <si>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</si>
  <si>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</si>
  <si>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</si>
  <si>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</si>
  <si>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</si>
  <si>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</si>
  <si>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</si>
  <si>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</si>
  <si>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</si>
  <si>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</si>
  <si>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</si>
  <si>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</si>
  <si>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</si>
  <si>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</si>
  <si>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</si>
  <si>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</si>
  <si>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</si>
  <si>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</si>
  <si>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</si>
  <si>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</si>
  <si>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</si>
  <si>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</si>
  <si>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</si>
  <si>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</si>
  <si>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</si>
  <si>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</si>
  <si>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</si>
  <si>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</si>
  <si>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</si>
  <si>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</si>
  <si>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</si>
  <si>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</si>
  <si>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</si>
  <si>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</si>
  <si>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</si>
  <si>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</si>
  <si>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</si>
  <si>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</si>
  <si>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</si>
  <si>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</si>
  <si>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</si>
  <si>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</si>
  <si>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</si>
  <si>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</si>
  <si>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</si>
  <si>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</si>
  <si>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</si>
  <si>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</si>
  <si>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</si>
  <si>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</si>
  <si>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</si>
  <si>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</si>
  <si>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</si>
  <si>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</si>
  <si>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</si>
  <si>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</si>
  <si>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</si>
  <si>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</si>
  <si>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</si>
  <si>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</si>
  <si>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</si>
  <si>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</si>
  <si>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</si>
  <si>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</si>
  <si>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</si>
  <si>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</si>
  <si>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</si>
  <si>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</si>
  <si>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</si>
  <si>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</si>
  <si>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</si>
  <si>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</si>
  <si>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</si>
  <si>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</si>
  <si>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</si>
  <si>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</si>
  <si>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</si>
  <si>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</si>
  <si>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</si>
  <si>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</si>
  <si>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</si>
  <si>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</si>
  <si>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</si>
  <si>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</si>
  <si>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</si>
  <si>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</si>
  <si>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</si>
  <si>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</si>
  <si>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</si>
  <si>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</si>
  <si>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</si>
  <si>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</si>
  <si>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</si>
  <si>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</si>
  <si>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</si>
  <si>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</si>
  <si>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</si>
  <si>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</si>
  <si>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</si>
  <si>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</si>
  <si>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</si>
  <si>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</si>
  <si>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</si>
  <si>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</si>
  <si>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</si>
  <si>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</si>
  <si>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</si>
  <si>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</si>
  <si>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</si>
  <si>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</si>
  <si>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</si>
  <si>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</si>
  <si>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</si>
  <si>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</si>
  <si>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</si>
  <si>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</si>
  <si>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</si>
  <si>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</si>
  <si>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</si>
  <si>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</si>
  <si>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</si>
  <si>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</si>
  <si>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</si>
  <si>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</si>
  <si>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</si>
  <si>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</si>
  <si>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</si>
  <si>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</si>
  <si>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</si>
  <si>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</si>
  <si>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</si>
  <si>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</si>
  <si>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</si>
  <si>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</si>
  <si>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</si>
  <si>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</si>
  <si>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</si>
  <si>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</si>
  <si>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</si>
  <si>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</si>
  <si>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</si>
  <si>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</si>
  <si>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</si>
  <si>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</si>
  <si>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</si>
  <si>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</si>
  <si>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</si>
  <si>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</si>
  <si>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</si>
  <si>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</si>
  <si>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</si>
  <si>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</si>
  <si>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</si>
  <si>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</si>
  <si>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</si>
  <si>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</si>
  <si>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</si>
  <si>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</si>
  <si>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</si>
  <si>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</si>
  <si>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</si>
  <si>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</si>
  <si>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</si>
  <si>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</si>
  <si>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</si>
  <si>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</si>
  <si>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</si>
  <si>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</si>
  <si>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</si>
  <si>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</si>
  <si>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</si>
  <si>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</si>
  <si>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</si>
  <si>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</si>
  <si>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</si>
  <si>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</si>
  <si>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</si>
  <si>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</si>
  <si>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</si>
  <si>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</si>
  <si>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</si>
  <si>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</si>
  <si>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</si>
  <si>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</si>
  <si>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</si>
  <si>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</si>
  <si>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</si>
  <si>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</si>
  <si>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</si>
  <si>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</si>
  <si>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</si>
  <si>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</si>
  <si>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</si>
  <si>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</si>
  <si>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</si>
  <si>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</si>
  <si>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</si>
  <si>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</si>
  <si>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</si>
  <si>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</si>
  <si>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</si>
  <si>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</si>
  <si>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</si>
  <si>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</si>
  <si>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</si>
  <si>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</si>
  <si>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</si>
  <si>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</si>
  <si>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</si>
  <si>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</si>
  <si>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</si>
  <si>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</si>
  <si>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</si>
  <si>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</si>
  <si>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</si>
  <si>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</si>
  <si>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</si>
  <si>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</si>
  <si>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</si>
  <si>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</si>
  <si>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</si>
  <si>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</si>
  <si>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</si>
  <si>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</si>
  <si>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</si>
  <si>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</si>
  <si>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</si>
  <si>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</si>
  <si>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</si>
  <si>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</si>
  <si>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</si>
  <si>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</si>
  <si>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</si>
  <si>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</si>
  <si>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</si>
  <si>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</si>
  <si>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</si>
  <si>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</si>
  <si>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</si>
  <si>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</si>
  <si>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</si>
  <si>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</si>
  <si>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</si>
  <si>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</si>
  <si>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</si>
  <si>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</si>
  <si>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</si>
  <si>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</si>
  <si>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</si>
  <si>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</si>
  <si>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</si>
  <si>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</si>
  <si>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</si>
  <si>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</si>
  <si>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</si>
  <si>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</si>
  <si>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</si>
  <si>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</si>
  <si>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</si>
  <si>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</si>
  <si>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</si>
  <si>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</si>
  <si>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</si>
  <si>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</si>
  <si>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</si>
  <si>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</si>
  <si>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</si>
  <si>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</si>
  <si>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</si>
  <si>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</si>
  <si>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</si>
  <si>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</si>
  <si>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</si>
  <si>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</si>
  <si>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</si>
  <si>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</si>
  <si>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</si>
  <si>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</si>
  <si>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</si>
  <si>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</si>
  <si>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</si>
  <si>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</si>
  <si>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</si>
  <si>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</si>
  <si>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</si>
  <si>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</si>
  <si>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</si>
  <si>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</si>
  <si>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</si>
  <si>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</si>
  <si>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</si>
  <si>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</si>
  <si>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</si>
  <si>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</si>
  <si>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</si>
  <si>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</si>
  <si>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</si>
  <si>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</si>
  <si>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</si>
  <si>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</si>
  <si>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</si>
  <si>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</si>
  <si>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</si>
  <si>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</si>
  <si>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</si>
  <si>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</si>
  <si>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</si>
  <si>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</si>
  <si>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</si>
  <si>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</si>
  <si>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</si>
  <si>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</si>
  <si>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</si>
  <si>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</si>
  <si>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</si>
  <si>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</si>
  <si>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</si>
  <si>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</si>
  <si>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</si>
  <si>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</si>
  <si>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</si>
  <si>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</si>
  <si>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</si>
  <si>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</si>
  <si>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</si>
  <si>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</si>
  <si>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</si>
  <si>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</si>
  <si>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</si>
  <si>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</si>
  <si>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</si>
  <si>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</si>
  <si>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</si>
  <si>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</si>
  <si>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</si>
  <si>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</si>
  <si>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</si>
  <si>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</si>
  <si>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</si>
  <si>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</si>
  <si>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</si>
  <si>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</si>
  <si>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</si>
  <si>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</si>
  <si>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</si>
  <si>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</si>
  <si>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</si>
  <si>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</si>
  <si>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</si>
  <si>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</si>
  <si>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</si>
  <si>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</si>
  <si>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</si>
  <si>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</si>
  <si>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</si>
  <si>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</si>
  <si>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</si>
  <si>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</si>
  <si>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</si>
  <si>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</si>
  <si>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</si>
  <si>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</si>
  <si>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</si>
  <si>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</si>
  <si>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</si>
  <si>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</si>
  <si>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</si>
  <si>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</si>
  <si>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</si>
  <si>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</si>
  <si>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</si>
  <si>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</si>
  <si>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</si>
  <si>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</si>
  <si>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</si>
  <si>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</si>
  <si>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</si>
  <si>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</si>
  <si>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</si>
  <si>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</si>
  <si>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</si>
  <si>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</si>
  <si>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</si>
  <si>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</si>
  <si>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</si>
  <si>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</si>
  <si>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</si>
  <si>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</si>
  <si>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</si>
  <si>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</si>
  <si>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</si>
  <si>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</si>
  <si>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</si>
  <si>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</si>
  <si>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</si>
  <si>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</si>
  <si>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</si>
  <si>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</si>
  <si>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</si>
  <si>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</si>
  <si>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</si>
  <si>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</si>
  <si>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</si>
  <si>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</si>
  <si>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</si>
  <si>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</si>
  <si>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</si>
  <si>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</si>
  <si>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</si>
  <si>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</si>
  <si>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</si>
  <si>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</si>
  <si>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</si>
  <si>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</si>
  <si>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</si>
  <si>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</si>
  <si>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</si>
  <si>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</si>
  <si>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</si>
  <si>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</si>
  <si>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</si>
  <si>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</si>
  <si>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</si>
  <si>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</si>
  <si>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</si>
  <si>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</si>
  <si>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</si>
  <si>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</si>
  <si>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</si>
  <si>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</si>
  <si>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</si>
  <si>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</si>
  <si>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</si>
  <si>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</si>
  <si>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</si>
  <si>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</si>
  <si>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</si>
  <si>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</si>
  <si>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</si>
  <si>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</si>
  <si>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</si>
  <si>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</si>
  <si>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</si>
  <si>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</si>
  <si>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</si>
  <si>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</si>
  <si>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</si>
  <si>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</si>
  <si>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</si>
  <si>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</si>
  <si>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</si>
  <si>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</si>
  <si>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</si>
  <si>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</si>
  <si>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</si>
  <si>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</si>
  <si>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</si>
  <si>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</si>
  <si>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</si>
  <si>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</si>
  <si>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</si>
  <si>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</si>
  <si>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</si>
  <si>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</si>
  <si>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</si>
  <si>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</si>
  <si>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</si>
  <si>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</si>
  <si>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</si>
  <si>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</si>
  <si>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</si>
  <si>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</si>
  <si>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</si>
  <si>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</si>
  <si>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</si>
  <si>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</si>
  <si>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</si>
  <si>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</si>
  <si>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</si>
  <si>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</si>
  <si>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</si>
  <si>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</si>
  <si>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</si>
  <si>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</si>
  <si>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</si>
  <si>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</si>
  <si>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</si>
  <si>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</si>
  <si>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</si>
  <si>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</si>
  <si>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</si>
  <si>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</si>
  <si>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</si>
  <si>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</si>
  <si>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</si>
  <si>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</si>
  <si>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</si>
  <si>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</si>
  <si>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</si>
  <si>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</si>
  <si>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</si>
  <si>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</si>
  <si>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</si>
  <si>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</si>
  <si>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</si>
  <si>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</si>
  <si>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</si>
  <si>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</si>
  <si>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</si>
  <si>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</si>
  <si>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</si>
  <si>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</si>
  <si>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</si>
  <si>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</si>
  <si>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</si>
  <si>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</si>
  <si>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</si>
  <si>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</si>
  <si>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</si>
  <si>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</si>
  <si>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</si>
  <si>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</si>
  <si>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</si>
  <si>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</si>
  <si>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</si>
  <si>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</si>
  <si>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</si>
  <si>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</si>
  <si>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</si>
  <si>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</si>
  <si>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</si>
  <si>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</si>
  <si>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</si>
  <si>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</si>
  <si>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</si>
  <si>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</si>
  <si>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</si>
  <si>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</si>
  <si>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</si>
  <si>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</si>
  <si>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</si>
  <si>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</si>
  <si>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</si>
  <si>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</si>
  <si>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</si>
  <si>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</si>
  <si>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</si>
  <si>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</si>
  <si>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</si>
  <si>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</si>
  <si>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</si>
  <si>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</si>
  <si>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</si>
  <si>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</si>
  <si>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</si>
  <si>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</si>
  <si>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</si>
  <si>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</si>
  <si>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</si>
  <si>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</si>
  <si>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</si>
  <si>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</si>
  <si>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</si>
  <si>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</si>
  <si>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</si>
  <si>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</si>
  <si>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</si>
  <si>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</si>
  <si>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</si>
  <si>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</si>
  <si>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</si>
  <si>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</si>
  <si>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</si>
  <si>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</si>
  <si>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</si>
  <si>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</si>
  <si>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</si>
  <si>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</si>
  <si>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</si>
  <si>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</si>
  <si>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</si>
  <si>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</si>
  <si>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</si>
  <si>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</si>
  <si>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</si>
  <si>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</si>
  <si>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</si>
  <si>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</si>
  <si>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</si>
  <si>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</si>
  <si>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</si>
  <si>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</si>
  <si>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</si>
  <si>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</si>
  <si>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</si>
  <si>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</si>
  <si>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</si>
  <si>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</si>
  <si>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</si>
  <si>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</si>
  <si>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</si>
  <si>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</si>
  <si>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</si>
  <si>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</si>
  <si>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</si>
  <si>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</si>
  <si>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</si>
  <si>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</si>
  <si>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</si>
  <si>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</si>
  <si>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</si>
  <si>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</si>
  <si>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</si>
  <si>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</si>
  <si>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</si>
  <si>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</si>
  <si>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</si>
  <si>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</si>
  <si>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</si>
  <si>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</si>
  <si>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</si>
  <si>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</si>
  <si>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</si>
  <si>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</si>
  <si>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</si>
  <si>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</si>
  <si>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</si>
  <si>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</si>
  <si>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</si>
  <si>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</si>
  <si>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</si>
  <si>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</si>
  <si>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</si>
  <si>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</si>
  <si>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</si>
  <si>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</si>
  <si>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</si>
  <si>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</si>
  <si>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</si>
  <si>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</si>
  <si>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</si>
  <si>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</si>
  <si>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</si>
  <si>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</si>
  <si>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</si>
  <si>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</si>
  <si>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</si>
  <si>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</si>
  <si>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</si>
  <si>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</si>
  <si>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</si>
  <si>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</si>
  <si>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</si>
  <si>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</si>
  <si>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</si>
  <si>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</si>
  <si>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</si>
  <si>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</si>
  <si>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</si>
  <si>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</si>
  <si>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</si>
  <si>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</si>
  <si>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</si>
  <si>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</si>
  <si>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</si>
  <si>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</si>
  <si>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</si>
  <si>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</si>
  <si>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</si>
  <si>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</si>
  <si>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</si>
  <si>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</si>
  <si>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</si>
  <si>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</si>
  <si>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</si>
  <si>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</si>
  <si>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</si>
  <si>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</si>
  <si>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</si>
  <si>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</si>
  <si>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</si>
  <si>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</si>
  <si>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</si>
  <si>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</si>
  <si>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</si>
  <si>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</si>
  <si>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</si>
  <si>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</si>
  <si>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</si>
  <si>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</si>
  <si>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</si>
  <si>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</si>
  <si>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</si>
  <si>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</si>
  <si>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</si>
  <si>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</si>
  <si>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</si>
  <si>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</si>
  <si>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</si>
  <si>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</si>
  <si>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</si>
  <si>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</si>
  <si>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</si>
  <si>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</si>
  <si>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</si>
  <si>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</si>
  <si>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</si>
  <si>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</si>
  <si>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</si>
  <si>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</si>
  <si>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</si>
  <si>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</si>
  <si>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</si>
  <si>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</si>
  <si>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</si>
  <si>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</si>
  <si>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</si>
  <si>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</si>
  <si>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</si>
  <si>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</si>
  <si>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</si>
  <si>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</si>
  <si>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</si>
  <si>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</si>
  <si>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</si>
  <si>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</si>
  <si>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</si>
  <si>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</si>
  <si>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</si>
  <si>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</si>
  <si>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</si>
  <si>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</si>
  <si>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</si>
  <si>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</si>
  <si>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</si>
  <si>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</si>
  <si>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</si>
  <si>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</si>
  <si>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</si>
  <si>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</si>
  <si>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</si>
  <si>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</si>
  <si>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</si>
  <si>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</si>
  <si>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</si>
  <si>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</si>
  <si>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</si>
  <si>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</si>
  <si>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</si>
  <si>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</si>
  <si>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</si>
  <si>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</si>
  <si>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</si>
  <si>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</si>
  <si>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</si>
  <si>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</si>
  <si>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</si>
  <si>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</si>
  <si>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</si>
  <si>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</si>
  <si>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</si>
  <si>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</si>
  <si>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</si>
  <si>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</si>
  <si>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</si>
  <si>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</si>
  <si>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</si>
  <si>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</si>
  <si>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</si>
  <si>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</si>
  <si>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</si>
  <si>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</si>
  <si>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</si>
  <si>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</si>
  <si>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</si>
  <si>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</si>
  <si>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</si>
  <si>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</si>
  <si>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</si>
  <si>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</si>
  <si>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</si>
  <si>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</si>
  <si>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</si>
  <si>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</si>
  <si>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</si>
  <si>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</si>
  <si>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</si>
  <si>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</si>
  <si>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</si>
  <si>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</si>
  <si>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</si>
  <si>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</si>
  <si>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</si>
  <si>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</si>
  <si>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</si>
  <si>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</si>
  <si>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</si>
  <si>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</si>
  <si>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</si>
  <si>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</si>
  <si>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</si>
  <si>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</si>
  <si>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</si>
  <si>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</si>
  <si>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</si>
  <si>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</si>
  <si>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</si>
  <si>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</si>
  <si>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</si>
  <si>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</si>
  <si>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</si>
  <si>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</si>
  <si>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</si>
  <si>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</si>
  <si>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</si>
  <si>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</si>
  <si>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</si>
  <si>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</si>
  <si>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</si>
  <si>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</si>
  <si>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</si>
  <si>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</si>
  <si>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</si>
  <si>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</si>
  <si>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</si>
  <si>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</si>
  <si>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</si>
  <si>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</si>
  <si>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</si>
  <si>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</si>
  <si>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</si>
  <si>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</si>
  <si>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</si>
  <si>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</si>
  <si>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</si>
  <si>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</si>
  <si>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</si>
  <si>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</si>
  <si>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</si>
  <si>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</si>
  <si>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</si>
  <si>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</si>
  <si>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</si>
  <si>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</si>
  <si>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</si>
  <si>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</si>
  <si>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</si>
  <si>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</si>
  <si>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</si>
  <si>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</si>
  <si>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</si>
  <si>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</si>
  <si>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</si>
  <si>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</si>
  <si>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</si>
  <si>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</si>
  <si>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</si>
  <si>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</si>
  <si>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</si>
  <si>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</si>
  <si>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</si>
  <si>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</si>
  <si>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</si>
  <si>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</si>
  <si>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</si>
  <si>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</si>
  <si>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</si>
  <si>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</si>
  <si>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</si>
  <si>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</si>
  <si>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</si>
  <si>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</si>
  <si>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</si>
  <si>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</si>
  <si>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</si>
  <si>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</si>
  <si>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</si>
  <si>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</si>
  <si>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</si>
  <si>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</si>
  <si>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</si>
  <si>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</si>
  <si>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</si>
  <si>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</si>
  <si>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</si>
  <si>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</si>
  <si>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</si>
  <si>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</si>
  <si>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</si>
  <si>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</si>
  <si>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</si>
  <si>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</si>
  <si>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</si>
  <si>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</si>
  <si>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</si>
  <si>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</si>
  <si>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</si>
  <si>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</si>
  <si>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</si>
  <si>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</si>
  <si>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</si>
  <si>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</si>
  <si>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</si>
  <si>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</si>
  <si>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</si>
  <si>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</si>
  <si>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</si>
  <si>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</si>
  <si>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</si>
  <si>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</si>
  <si>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</si>
  <si>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</si>
  <si>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</si>
  <si>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</si>
  <si>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</si>
  <si>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</si>
  <si>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</si>
  <si>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</si>
  <si>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</si>
  <si>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</si>
  <si>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</si>
  <si>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</si>
  <si>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</si>
  <si>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</si>
  <si>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</si>
  <si>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</si>
  <si>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</si>
  <si>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</si>
  <si>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</si>
  <si>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</si>
  <si>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</si>
  <si>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</si>
  <si>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</si>
  <si>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</si>
  <si>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</si>
  <si>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</si>
  <si>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</si>
  <si>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</si>
  <si>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</si>
  <si>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</si>
  <si>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</si>
  <si>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</si>
  <si>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</si>
  <si>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</si>
  <si>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</si>
  <si>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</si>
  <si>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</si>
  <si>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</si>
  <si>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</si>
  <si>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</si>
  <si>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</si>
  <si>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</si>
  <si>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</si>
  <si>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</si>
  <si>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</si>
  <si>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</si>
  <si>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</si>
  <si>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</si>
  <si>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</si>
  <si>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</si>
  <si>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</si>
  <si>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</si>
  <si>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</si>
  <si>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</si>
  <si>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</si>
  <si>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</si>
  <si>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</si>
  <si>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</si>
  <si>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</si>
  <si>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</si>
  <si>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</si>
  <si>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</si>
  <si>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</si>
  <si>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</si>
  <si>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</si>
  <si>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</si>
  <si>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</si>
  <si>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</si>
  <si>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</si>
  <si>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</si>
  <si>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</si>
  <si>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</si>
  <si>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</si>
  <si>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</si>
  <si>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</si>
  <si>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</si>
  <si>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</si>
  <si>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</si>
  <si>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</si>
  <si>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</si>
  <si>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</si>
  <si>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</si>
  <si>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</si>
  <si>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</si>
  <si>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</si>
  <si>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</si>
  <si>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</si>
  <si>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</si>
  <si>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</si>
  <si>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</si>
  <si>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</si>
  <si>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</si>
  <si>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</si>
  <si>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</si>
  <si>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</si>
  <si>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</si>
  <si>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</si>
  <si>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</si>
  <si>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</si>
  <si>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</si>
  <si>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</si>
  <si>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</si>
  <si>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</si>
  <si>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</si>
  <si>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</si>
  <si>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</si>
  <si>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</si>
  <si>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</si>
  <si>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</si>
  <si>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</si>
  <si>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</si>
  <si>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</si>
  <si>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</si>
  <si>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</si>
  <si>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</si>
  <si>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</si>
  <si>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</si>
  <si>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</si>
  <si>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</si>
  <si>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</si>
  <si>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</si>
  <si>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</si>
  <si>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</si>
  <si>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</si>
  <si>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</si>
  <si>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</si>
  <si>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</si>
  <si>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</si>
  <si>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</si>
  <si>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</si>
  <si>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</si>
  <si>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</si>
  <si>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</si>
  <si>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</si>
  <si>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</si>
  <si>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</si>
  <si>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</si>
  <si>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</si>
  <si>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</si>
  <si>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</si>
  <si>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</si>
  <si>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</si>
  <si>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</si>
  <si>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</si>
  <si>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</si>
  <si>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</si>
  <si>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</si>
  <si>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</si>
  <si>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</si>
  <si>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</si>
  <si>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</si>
  <si>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</si>
  <si>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</si>
  <si>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</si>
  <si>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</si>
  <si>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</si>
  <si>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</si>
  <si>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</si>
  <si>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</si>
  <si>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</si>
  <si>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</si>
  <si>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</si>
  <si>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</si>
  <si>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</si>
  <si>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</si>
  <si>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</si>
  <si>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</si>
  <si>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</si>
  <si>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</si>
  <si>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</si>
  <si>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</si>
  <si>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</si>
  <si>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</si>
  <si>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</si>
  <si>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</si>
  <si>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</si>
  <si>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</si>
  <si>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</si>
  <si>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</si>
  <si>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</si>
  <si>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</si>
  <si>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</si>
  <si>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</si>
  <si>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</si>
  <si>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</si>
  <si>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</si>
  <si>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</si>
  <si>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</si>
  <si>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</si>
  <si>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</si>
  <si>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</si>
  <si>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</si>
  <si>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</si>
  <si>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</si>
  <si>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</si>
  <si>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</si>
  <si>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</si>
  <si>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</si>
  <si>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</si>
  <si>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</si>
  <si>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</si>
  <si>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</si>
  <si>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</si>
  <si>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</si>
  <si>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</si>
  <si>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</si>
  <si>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</si>
  <si>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</si>
  <si>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</si>
  <si>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</si>
  <si>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</si>
  <si>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</si>
  <si>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</si>
  <si>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</si>
  <si>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</si>
  <si>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</si>
  <si>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</si>
  <si>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</si>
  <si>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</si>
  <si>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</si>
  <si>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</si>
  <si>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</si>
  <si>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</si>
  <si>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</si>
  <si>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</si>
  <si>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</si>
  <si>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</si>
  <si>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</si>
  <si>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</si>
  <si>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</si>
  <si>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</si>
  <si>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</si>
  <si>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</si>
  <si>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</si>
  <si>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</si>
  <si>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</si>
  <si>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</si>
  <si>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</si>
  <si>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</si>
  <si>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</si>
  <si>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</si>
  <si>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</si>
  <si>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</si>
  <si>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</si>
  <si>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</si>
  <si>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</si>
  <si>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</si>
  <si>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</si>
  <si>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</si>
  <si>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</si>
  <si>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</si>
  <si>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</si>
  <si>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</si>
  <si>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</si>
  <si>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</si>
  <si>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</si>
  <si>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</si>
  <si>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</si>
  <si>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</si>
  <si>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</si>
  <si>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</si>
  <si>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</si>
  <si>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</si>
  <si>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</si>
  <si>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</si>
  <si>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</si>
  <si>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</si>
  <si>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</si>
  <si>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</si>
  <si>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</si>
  <si>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</si>
  <si>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</si>
  <si>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</si>
  <si>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</si>
  <si>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</si>
  <si>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</si>
  <si>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</si>
  <si>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</si>
  <si>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</si>
  <si>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</si>
  <si>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</si>
  <si>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</si>
  <si>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</si>
  <si>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</si>
  <si>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</si>
  <si>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</si>
  <si>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</si>
  <si>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</si>
  <si>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</si>
  <si>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</si>
  <si>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</si>
  <si>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</si>
  <si>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</si>
  <si>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</si>
  <si>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</si>
  <si>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</si>
  <si>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</si>
  <si>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</si>
  <si>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</si>
  <si>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</si>
  <si>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</si>
  <si>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</si>
  <si>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</si>
  <si>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</si>
  <si>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</si>
  <si>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</si>
  <si>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</si>
  <si>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</si>
  <si>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</si>
  <si>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</si>
  <si>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</si>
  <si>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</si>
  <si>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</si>
  <si>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</si>
  <si>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</si>
  <si>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</si>
  <si>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</si>
  <si>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</si>
  <si>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</si>
  <si>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</si>
  <si>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</si>
  <si>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</si>
  <si>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</si>
  <si>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</si>
  <si>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</si>
  <si>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</si>
  <si>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</si>
  <si>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</si>
  <si>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</si>
  <si>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</si>
  <si>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</si>
  <si>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</si>
  <si>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</si>
  <si>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</si>
  <si>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</si>
  <si>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</si>
  <si>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</si>
  <si>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</si>
  <si>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</si>
  <si>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</si>
  <si>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</si>
  <si>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</si>
  <si>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</si>
  <si>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</si>
  <si>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</si>
  <si>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</si>
  <si>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</si>
  <si>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</si>
  <si>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</si>
  <si>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</si>
  <si>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</si>
  <si>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</si>
  <si>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</si>
  <si>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</si>
  <si>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</si>
  <si>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</si>
  <si>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</si>
  <si>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</si>
  <si>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</si>
  <si>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</si>
  <si>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</si>
  <si>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</si>
  <si>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</si>
  <si>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</si>
  <si>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</si>
  <si>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</si>
  <si>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</si>
  <si>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</si>
  <si>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</si>
  <si>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</si>
  <si>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</si>
  <si>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</si>
  <si>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</si>
  <si>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</si>
  <si>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</si>
  <si>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</si>
  <si>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</si>
  <si>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</si>
  <si>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</si>
  <si>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</si>
  <si>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</si>
  <si>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</si>
  <si>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</si>
  <si>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</si>
  <si>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</si>
  <si>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</si>
  <si>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</si>
  <si>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</si>
  <si>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</si>
  <si>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</si>
  <si>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</si>
  <si>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</si>
  <si>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</si>
  <si>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</si>
  <si>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</si>
  <si>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</si>
  <si>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</si>
  <si>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</si>
  <si>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</si>
  <si>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</si>
  <si>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</si>
  <si>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</si>
  <si>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</si>
  <si>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</si>
  <si>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</si>
  <si>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</si>
  <si>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</si>
  <si>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</si>
  <si>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</si>
  <si>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</si>
  <si>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</si>
  <si>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</si>
  <si>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</si>
  <si>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</si>
  <si>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</si>
  <si>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</si>
  <si>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</si>
  <si>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</si>
  <si>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</si>
  <si>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</si>
  <si>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</si>
  <si>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</si>
  <si>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</si>
  <si>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</si>
  <si>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</si>
  <si>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</si>
  <si>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</si>
  <si>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</si>
  <si>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</si>
  <si>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</si>
  <si>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</si>
  <si>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</si>
  <si>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</si>
  <si>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</si>
  <si>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</si>
  <si>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</si>
  <si>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</si>
  <si>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</si>
  <si>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</si>
  <si>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</si>
  <si>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</si>
  <si>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</si>
  <si>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</si>
  <si>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</si>
  <si>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</si>
  <si>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</si>
  <si>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</si>
  <si>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</si>
  <si>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</si>
  <si>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</si>
  <si>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</si>
  <si>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</si>
  <si>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</si>
  <si>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</si>
  <si>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</si>
  <si>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</si>
  <si>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</si>
  <si>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</si>
  <si>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</si>
  <si>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</si>
  <si>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</si>
  <si>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</si>
  <si>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</si>
  <si>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</si>
  <si>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</si>
  <si>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</si>
  <si>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</si>
  <si>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</si>
  <si>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</si>
  <si>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</si>
  <si>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</si>
  <si>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</si>
  <si>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</si>
  <si>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</si>
  <si>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</si>
  <si>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</si>
  <si>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</si>
  <si>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</si>
  <si>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</si>
  <si>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</si>
  <si>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</si>
  <si>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</si>
  <si>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</si>
  <si>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</si>
  <si>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</si>
  <si>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</si>
  <si>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</si>
  <si>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</si>
  <si>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</si>
  <si>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</si>
  <si>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</si>
  <si>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</si>
  <si>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</si>
  <si>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</si>
  <si>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</si>
  <si>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</si>
  <si>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</si>
  <si>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</si>
  <si>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</si>
  <si>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</si>
  <si>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</si>
  <si>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</si>
  <si>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</si>
  <si>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</si>
  <si>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</si>
  <si>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</si>
  <si>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</si>
  <si>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</si>
  <si>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</si>
  <si>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</si>
  <si>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</si>
  <si>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</si>
  <si>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</si>
  <si>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</si>
  <si>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</si>
  <si>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</si>
  <si>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</si>
  <si>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</si>
  <si>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</si>
  <si>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</si>
  <si>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</si>
  <si>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</si>
  <si>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</si>
  <si>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</si>
  <si>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</si>
  <si>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</si>
  <si>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</si>
  <si>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</si>
  <si>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</si>
  <si>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</si>
  <si>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</si>
  <si>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</si>
  <si>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</si>
  <si>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</si>
  <si>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</si>
  <si>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</si>
  <si>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</si>
  <si>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</si>
  <si>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</si>
  <si>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</si>
  <si>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</si>
  <si>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</si>
  <si>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</si>
  <si>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</si>
  <si>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</si>
  <si>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</si>
  <si>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</si>
  <si>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</si>
  <si>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</si>
  <si>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</si>
  <si>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</si>
  <si>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</si>
  <si>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</si>
  <si>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</si>
  <si>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</si>
  <si>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</si>
  <si>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</si>
  <si>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</si>
  <si>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</si>
  <si>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</si>
  <si>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</si>
  <si>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</si>
  <si>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</si>
  <si>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</si>
  <si>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</si>
  <si>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</si>
  <si>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</si>
  <si>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</si>
  <si>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</si>
  <si>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</si>
  <si>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</si>
  <si>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</si>
  <si>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</si>
  <si>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</si>
  <si>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</si>
  <si>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</si>
  <si>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</si>
  <si>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</si>
  <si>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</si>
  <si>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</si>
  <si>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</si>
  <si>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</si>
  <si>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</si>
  <si>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</si>
  <si>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</si>
  <si>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</si>
  <si>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</si>
  <si>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</si>
  <si>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</si>
  <si>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</si>
  <si>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</si>
  <si>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</si>
  <si>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</si>
  <si>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</si>
  <si>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</si>
  <si>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</si>
  <si>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</si>
  <si>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</si>
  <si>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</si>
  <si>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</si>
  <si>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</si>
  <si>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</si>
  <si>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</si>
  <si>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</si>
  <si>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</si>
  <si>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</si>
  <si>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</si>
  <si>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</si>
  <si>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</si>
  <si>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</si>
  <si>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</si>
  <si>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</si>
  <si>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</si>
  <si>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</si>
  <si>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</si>
  <si>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</si>
  <si>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</si>
  <si>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</si>
  <si>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</si>
  <si>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</si>
  <si>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</si>
  <si>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</si>
  <si>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</si>
  <si>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</si>
  <si>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</si>
  <si>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</si>
  <si>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</si>
  <si>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</si>
  <si>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</si>
  <si>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</si>
  <si>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</si>
  <si>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</si>
  <si>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</si>
  <si>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</si>
  <si>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</si>
  <si>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</si>
  <si>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</si>
  <si>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</si>
  <si>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</si>
  <si>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</si>
  <si>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</si>
  <si>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</si>
  <si>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</si>
  <si>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</si>
  <si>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</si>
  <si>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</si>
  <si>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</si>
  <si>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</si>
  <si>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</si>
  <si>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</si>
  <si>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</si>
  <si>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</si>
  <si>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</si>
  <si>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</si>
  <si>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</si>
  <si>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</si>
  <si>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</si>
  <si>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</si>
  <si>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</si>
  <si>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</si>
  <si>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</si>
  <si>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</si>
  <si>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</si>
  <si>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</si>
  <si>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</si>
  <si>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</si>
  <si>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</si>
  <si>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</si>
  <si>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</si>
  <si>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</si>
  <si>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</si>
  <si>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</si>
  <si>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</si>
  <si>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</si>
  <si>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</si>
  <si>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</si>
  <si>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</si>
  <si>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</si>
  <si>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</si>
  <si>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</si>
  <si>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</si>
  <si>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</si>
  <si>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</si>
  <si>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</si>
  <si>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</si>
  <si>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</si>
  <si>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</si>
  <si>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</si>
  <si>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</si>
  <si>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</si>
  <si>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</si>
  <si>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</si>
  <si>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</si>
  <si>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</si>
  <si>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</si>
  <si>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</si>
  <si>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</si>
  <si>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</si>
  <si>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</si>
  <si>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</si>
  <si>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</si>
  <si>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</si>
  <si>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</si>
  <si>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</si>
  <si>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</si>
  <si>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</si>
  <si>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</si>
  <si>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</si>
  <si>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</si>
  <si>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</si>
  <si>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</si>
  <si>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</si>
  <si>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</si>
  <si>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</si>
  <si>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</si>
  <si>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</si>
  <si>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</si>
  <si>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</si>
  <si>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</si>
  <si>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</si>
  <si>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</si>
  <si>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</si>
  <si>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</si>
  <si>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</si>
  <si>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</si>
  <si>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</si>
  <si>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</si>
  <si>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</si>
  <si>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</si>
  <si>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</si>
  <si>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</si>
  <si>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</si>
  <si>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</si>
  <si>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</si>
  <si>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</si>
  <si>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</si>
  <si>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</si>
  <si>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</si>
  <si>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</si>
  <si>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</si>
  <si>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</si>
  <si>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</si>
  <si>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</si>
  <si>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</si>
  <si>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</si>
  <si>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</si>
  <si>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</si>
  <si>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</si>
  <si>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</si>
  <si>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</si>
  <si>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</si>
  <si>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</si>
  <si>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</si>
  <si>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</si>
  <si>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</si>
  <si>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</si>
  <si>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</si>
  <si>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</si>
  <si>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</si>
  <si>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</si>
  <si>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</si>
  <si>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</si>
  <si>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</si>
  <si>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</si>
  <si>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</si>
  <si>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</si>
  <si>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</si>
  <si>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</si>
  <si>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</si>
  <si>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</si>
  <si>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</si>
  <si>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</si>
  <si>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</si>
  <si>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</si>
  <si>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</si>
  <si>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</si>
  <si>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</si>
  <si>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</si>
  <si>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</si>
  <si>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</si>
  <si>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</si>
  <si>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</si>
  <si>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</si>
  <si>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</si>
  <si>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</si>
  <si>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</si>
  <si>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</si>
  <si>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</si>
  <si>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</si>
  <si>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</si>
  <si>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</si>
  <si>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</si>
  <si>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</si>
  <si>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</si>
  <si>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</si>
  <si>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</si>
  <si>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</si>
  <si>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</si>
  <si>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</si>
  <si>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</si>
  <si>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</si>
  <si>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</si>
  <si>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</si>
  <si>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</si>
  <si>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</si>
  <si>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</si>
  <si>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</si>
  <si>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</si>
  <si>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</si>
  <si>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</si>
  <si>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</si>
  <si>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</si>
  <si>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</si>
  <si>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</si>
  <si>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</si>
  <si>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</si>
  <si>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</si>
  <si>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</si>
  <si>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</si>
  <si>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</si>
  <si>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</si>
  <si>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</si>
  <si>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</si>
  <si>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</si>
  <si>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</si>
  <si>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</si>
  <si>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</si>
  <si>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</si>
  <si>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</si>
  <si>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</si>
  <si>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</si>
  <si>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</si>
  <si>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</si>
  <si>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</si>
  <si>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</si>
  <si>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</si>
  <si>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</si>
  <si>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</si>
  <si>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</si>
  <si>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</si>
  <si>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</si>
  <si>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</si>
  <si>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</si>
  <si>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</si>
  <si>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</si>
  <si>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</si>
  <si>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</si>
  <si>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</si>
  <si>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</si>
  <si>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</si>
  <si>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</si>
  <si>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</si>
  <si>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</si>
  <si>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</si>
  <si>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</si>
  <si>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</si>
  <si>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</si>
  <si>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</si>
  <si>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</si>
  <si>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</si>
  <si>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</si>
  <si>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</si>
  <si>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</si>
  <si>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</si>
  <si>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</si>
  <si>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</si>
  <si>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</si>
  <si>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</si>
  <si>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</si>
  <si>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</si>
  <si>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</si>
  <si>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</si>
  <si>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</si>
  <si>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</si>
  <si>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</si>
  <si>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</si>
  <si>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</si>
  <si>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</si>
  <si>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</si>
  <si>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</si>
  <si>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</si>
  <si>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</si>
  <si>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</si>
  <si>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</si>
  <si>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</si>
  <si>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</si>
  <si>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</si>
  <si>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</si>
  <si>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</si>
  <si>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</si>
  <si>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</si>
  <si>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</si>
  <si>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</si>
  <si>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</si>
  <si>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</si>
  <si>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</si>
  <si>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</si>
  <si>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</si>
  <si>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</si>
  <si>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</si>
  <si>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</si>
  <si>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</si>
  <si>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</si>
  <si>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</si>
  <si>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</si>
  <si>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</si>
  <si>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</si>
  <si>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</si>
  <si>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</si>
  <si>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</si>
  <si>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</si>
  <si>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</si>
  <si>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</si>
  <si>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</si>
  <si>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</si>
  <si>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</si>
  <si>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</si>
  <si>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</si>
  <si>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</si>
  <si>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</si>
  <si>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</si>
  <si>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</si>
  <si>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</si>
  <si>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</si>
  <si>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</si>
  <si>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</si>
  <si>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</si>
  <si>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</si>
  <si>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</si>
  <si>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</si>
  <si>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</si>
  <si>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</si>
  <si>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</si>
  <si>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</si>
  <si>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</si>
  <si>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</si>
  <si>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</si>
  <si>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</si>
  <si>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</si>
  <si>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</si>
  <si>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</si>
  <si>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</si>
  <si>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</si>
  <si>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</si>
  <si>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</si>
  <si>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</si>
  <si>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</si>
  <si>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</si>
  <si>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</si>
  <si>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</si>
  <si>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</si>
  <si>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</si>
  <si>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</si>
  <si>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</si>
  <si>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</si>
  <si>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</si>
  <si>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</si>
  <si>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</si>
  <si>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</si>
  <si>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</si>
  <si>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</si>
  <si>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</si>
  <si>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</si>
  <si>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</si>
  <si>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</si>
  <si>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</si>
  <si>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</si>
  <si>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</si>
  <si>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</si>
  <si>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</si>
  <si>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</si>
  <si>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</si>
  <si>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</si>
  <si>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</si>
  <si>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</si>
  <si>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</si>
  <si>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</si>
  <si>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</si>
  <si>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</si>
  <si>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</si>
  <si>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</si>
  <si>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</si>
  <si>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</si>
  <si>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</si>
  <si>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</si>
  <si>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</si>
  <si>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</si>
  <si>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</si>
  <si>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</si>
  <si>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</si>
  <si>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</si>
  <si>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</si>
  <si>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</si>
  <si>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</si>
  <si>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</si>
  <si>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</si>
  <si>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</si>
  <si>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</si>
  <si>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</si>
  <si>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</si>
  <si>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</si>
  <si>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</si>
  <si>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</si>
  <si>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</si>
  <si>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</si>
  <si>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</si>
  <si>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</si>
  <si>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</si>
  <si>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</si>
  <si>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</si>
  <si>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</si>
  <si>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</si>
  <si>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</si>
  <si>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</si>
  <si>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</si>
  <si>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</si>
  <si>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</si>
  <si>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</si>
  <si>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</si>
  <si>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</si>
  <si>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</si>
  <si>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</si>
  <si>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</si>
  <si>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</si>
  <si>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</si>
  <si>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</si>
  <si>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</si>
  <si>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</si>
  <si>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</si>
  <si>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</si>
  <si>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</si>
  <si>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</si>
  <si>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</si>
  <si>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</si>
  <si>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</si>
  <si>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</si>
  <si>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</si>
  <si>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</si>
  <si>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</si>
  <si>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</si>
  <si>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</si>
  <si>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</si>
  <si>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</si>
  <si>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</si>
  <si>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</si>
  <si>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</si>
  <si>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</si>
  <si>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</si>
  <si>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</si>
  <si>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</si>
  <si>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</si>
  <si>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</si>
  <si>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</si>
  <si>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</si>
  <si>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</si>
  <si>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</si>
  <si>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</si>
  <si>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</si>
  <si>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</si>
  <si>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</si>
  <si>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</si>
  <si>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</si>
  <si>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</si>
  <si>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</si>
  <si>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</si>
  <si>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</si>
  <si>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</si>
  <si>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</si>
  <si>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</si>
  <si>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</si>
  <si>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</si>
  <si>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</si>
  <si>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</si>
  <si>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</si>
  <si>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</si>
  <si>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</si>
  <si>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</si>
  <si>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</si>
  <si>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</si>
  <si>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</si>
  <si>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</si>
  <si>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</si>
  <si>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</si>
  <si>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</si>
  <si>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</si>
  <si>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</si>
  <si>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</si>
  <si>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</si>
  <si>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</si>
  <si>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</si>
  <si>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</si>
  <si>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</si>
  <si>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</si>
  <si>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</si>
  <si>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</si>
  <si>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</si>
  <si>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</si>
  <si>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</si>
  <si>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</si>
  <si>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</si>
  <si>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</si>
  <si>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</si>
  <si>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</si>
  <si>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</si>
  <si>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</si>
  <si>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</si>
  <si>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</si>
  <si>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</si>
  <si>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</si>
  <si>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</si>
  <si>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</si>
  <si>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</si>
  <si>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</si>
  <si>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</si>
  <si>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</si>
  <si>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</si>
  <si>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</si>
  <si>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</si>
  <si>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</si>
  <si>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</si>
  <si>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</si>
  <si>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</si>
  <si>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</si>
  <si>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</si>
  <si>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</si>
  <si>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</si>
  <si>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</si>
  <si>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</si>
  <si>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</si>
  <si>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</si>
  <si>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</si>
  <si>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</si>
  <si>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</si>
  <si>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</si>
  <si>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</si>
  <si>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</si>
  <si>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</si>
  <si>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</si>
  <si>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</si>
  <si>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</si>
  <si>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</si>
  <si>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</si>
  <si>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</si>
  <si>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</si>
  <si>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</si>
  <si>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</si>
  <si>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</si>
  <si>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</si>
  <si>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</si>
  <si>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</si>
  <si>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</si>
  <si>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</si>
  <si>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</si>
  <si>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</si>
  <si>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</si>
  <si>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</si>
  <si>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</si>
  <si>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</si>
  <si>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</si>
  <si>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</si>
  <si>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</si>
  <si>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</si>
  <si>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</si>
  <si>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</si>
  <si>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</si>
  <si>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</si>
  <si>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</si>
  <si>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</si>
  <si>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</si>
  <si>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</si>
  <si>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</si>
  <si>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</si>
  <si>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</si>
  <si>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</si>
  <si>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</si>
  <si>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</si>
  <si>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</si>
  <si>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</si>
  <si>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</si>
  <si>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</si>
  <si>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</si>
  <si>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</si>
  <si>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</si>
  <si>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</si>
  <si>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</si>
  <si>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</si>
  <si>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</si>
  <si>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</si>
  <si>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</si>
  <si>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</si>
  <si>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</si>
  <si>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</si>
  <si>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</si>
  <si>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</si>
  <si>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</si>
  <si>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</si>
  <si>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</si>
  <si>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</si>
  <si>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</si>
  <si>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</si>
  <si>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</si>
  <si>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</si>
  <si>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</si>
  <si>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</si>
  <si>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</si>
  <si>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</si>
  <si>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</si>
  <si>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</si>
  <si>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</si>
  <si>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</si>
  <si>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</si>
  <si>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</si>
  <si>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</si>
  <si>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</si>
  <si>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</si>
  <si>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</si>
  <si>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</si>
  <si>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</si>
  <si>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</si>
  <si>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</si>
  <si>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</si>
  <si>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</si>
  <si>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</si>
  <si>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</si>
  <si>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</si>
  <si>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</si>
  <si>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</si>
  <si>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</si>
  <si>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</si>
  <si>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</si>
  <si>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</si>
  <si>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</si>
  <si>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</si>
  <si>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</si>
  <si>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</si>
  <si>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</si>
  <si>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</si>
  <si>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</si>
  <si>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</si>
  <si>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</si>
  <si>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</si>
  <si>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</si>
  <si>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</si>
  <si>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</si>
  <si>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</si>
  <si>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</si>
  <si>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</si>
  <si>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</si>
  <si>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</si>
  <si>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</si>
  <si>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</si>
  <si>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</si>
  <si>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</si>
  <si>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</si>
  <si>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</si>
  <si>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</si>
  <si>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</si>
  <si>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</si>
  <si>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</si>
  <si>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</si>
  <si>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</si>
  <si>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</si>
  <si>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</si>
  <si>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</si>
  <si>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</si>
  <si>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</si>
  <si>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</si>
  <si>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</si>
  <si>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</si>
  <si>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</si>
  <si>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</si>
  <si>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</si>
  <si>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</si>
  <si>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</si>
  <si>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</si>
  <si>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</si>
  <si>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</si>
  <si>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</si>
  <si>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</si>
  <si>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</si>
  <si>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</si>
  <si>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</si>
  <si>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</si>
  <si>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</si>
  <si>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</si>
  <si>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</si>
  <si>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</si>
  <si>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</si>
  <si>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</si>
  <si>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</si>
  <si>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</si>
  <si>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</si>
  <si>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</si>
  <si>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</si>
  <si>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</si>
  <si>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</si>
  <si>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</si>
  <si>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</si>
  <si>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</si>
  <si>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</si>
  <si>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</si>
  <si>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</si>
  <si>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</si>
  <si>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</si>
  <si>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</si>
  <si>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</si>
  <si>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</si>
  <si>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</si>
  <si>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</si>
  <si>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</si>
  <si>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</si>
  <si>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</si>
  <si>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</si>
  <si>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</si>
  <si>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</si>
  <si>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</si>
  <si>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</si>
  <si>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</si>
  <si>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</si>
  <si>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</si>
  <si>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</si>
  <si>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</si>
  <si>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</si>
  <si>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</si>
  <si>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</si>
  <si>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</si>
  <si>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</si>
  <si>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</si>
  <si>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</si>
  <si>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</si>
  <si>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</si>
  <si>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</si>
  <si>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</si>
  <si>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</si>
  <si>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</si>
  <si>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</si>
  <si>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</si>
  <si>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</si>
  <si>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</si>
  <si>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</si>
  <si>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</si>
  <si>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</si>
  <si>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</si>
  <si>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</si>
  <si>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</si>
  <si>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</si>
  <si>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</si>
  <si>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</si>
  <si>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</si>
  <si>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</si>
  <si>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</si>
  <si>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</si>
  <si>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</si>
  <si>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</si>
  <si>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</si>
  <si>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</si>
  <si>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</si>
  <si>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</si>
  <si>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</si>
  <si>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</si>
  <si>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</si>
  <si>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</si>
  <si>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</si>
  <si>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</si>
  <si>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</si>
  <si>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</si>
  <si>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</si>
  <si>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</si>
  <si>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</si>
  <si>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</si>
  <si>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</si>
  <si>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</si>
  <si>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</si>
  <si>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</si>
  <si>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</si>
  <si>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</si>
  <si>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</si>
  <si>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</si>
  <si>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</si>
  <si>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</si>
  <si>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</si>
  <si>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</si>
  <si>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</si>
  <si>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</si>
  <si>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</si>
  <si>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</si>
  <si>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</si>
  <si>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</si>
  <si>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</si>
  <si>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</si>
  <si>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</si>
  <si>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</si>
  <si>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</si>
  <si>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</si>
  <si>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</si>
  <si>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</si>
  <si>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</si>
  <si>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</si>
  <si>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</si>
  <si>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</si>
  <si>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</si>
  <si>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</si>
  <si>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</si>
  <si>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</si>
  <si>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</si>
  <si>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</si>
  <si>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</si>
  <si>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</si>
  <si>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</si>
  <si>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</si>
  <si>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</si>
  <si>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</si>
  <si>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</si>
  <si>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</si>
  <si>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</si>
  <si>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</si>
  <si>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</si>
  <si>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</si>
  <si>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</si>
  <si>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</si>
  <si>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</si>
  <si>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</si>
  <si>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</si>
  <si>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</si>
  <si>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</si>
  <si>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</si>
  <si>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</si>
  <si>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</si>
  <si>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</si>
  <si>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</si>
  <si>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</si>
  <si>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</si>
  <si>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</si>
  <si>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</si>
  <si>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</si>
  <si>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</si>
  <si>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</si>
  <si>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</si>
  <si>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</si>
  <si>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</si>
  <si>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</si>
  <si>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</si>
  <si>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</si>
  <si>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</si>
  <si>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</si>
  <si>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</si>
  <si>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</si>
  <si>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</si>
  <si>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</si>
  <si>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</si>
  <si>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</si>
  <si>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</si>
  <si>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</si>
  <si>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</si>
  <si>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</si>
  <si>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</si>
  <si>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</si>
  <si>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</si>
  <si>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</si>
  <si>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</si>
  <si>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</si>
  <si>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</si>
  <si>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</si>
  <si>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</si>
  <si>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</si>
  <si>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</si>
  <si>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</si>
  <si>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</si>
  <si>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</si>
  <si>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</si>
  <si>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</si>
  <si>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</si>
  <si>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</si>
  <si>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</si>
  <si>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</si>
  <si>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</si>
  <si>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</si>
  <si>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</si>
  <si>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</si>
  <si>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</si>
  <si>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</si>
  <si>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</si>
  <si>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</si>
  <si>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</si>
  <si>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</si>
  <si>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</si>
  <si>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</si>
  <si>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</si>
  <si>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</si>
  <si>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</si>
  <si>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</si>
  <si>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</si>
  <si>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</si>
  <si>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</si>
  <si>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</si>
  <si>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</si>
  <si>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</si>
  <si>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</si>
  <si>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</si>
  <si>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</si>
  <si>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</si>
  <si>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</si>
  <si>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</si>
  <si>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</si>
  <si>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</si>
  <si>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</si>
  <si>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</si>
  <si>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</si>
  <si>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</si>
  <si>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</si>
  <si>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</si>
  <si>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</si>
  <si>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</si>
  <si>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</si>
  <si>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</si>
  <si>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</si>
  <si>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</si>
  <si>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</si>
  <si>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</si>
  <si>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</si>
  <si>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</si>
  <si>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</si>
  <si>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</si>
  <si>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</si>
  <si>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</si>
  <si>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</si>
  <si>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</si>
  <si>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</si>
  <si>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</si>
  <si>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</si>
  <si>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</si>
  <si>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</si>
  <si>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</si>
  <si>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</si>
  <si>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</si>
  <si>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</si>
  <si>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</si>
  <si>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</si>
  <si>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</si>
  <si>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</si>
  <si>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</si>
  <si>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</si>
  <si>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</si>
  <si>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</si>
  <si>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</si>
  <si>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</si>
  <si>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</si>
  <si>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</si>
  <si>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</si>
  <si>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</si>
  <si>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</si>
  <si>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</si>
  <si>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</si>
  <si>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</si>
  <si>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</si>
  <si>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</si>
  <si>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</si>
  <si>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</si>
  <si>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</si>
  <si>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</si>
  <si>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</si>
  <si>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</si>
  <si>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</si>
  <si>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</si>
  <si>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</si>
  <si>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</si>
  <si>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</si>
  <si>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</si>
  <si>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</si>
  <si>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</si>
  <si>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</si>
  <si>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</si>
  <si>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</si>
  <si>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</si>
  <si>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</si>
  <si>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</si>
  <si>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</si>
  <si>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</si>
  <si>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</si>
  <si>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</si>
  <si>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</si>
  <si>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</si>
  <si>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</si>
  <si>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</si>
  <si>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</si>
  <si>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</si>
  <si>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</si>
  <si>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</si>
  <si>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</si>
  <si>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</si>
  <si>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</si>
  <si>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</si>
  <si>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</si>
  <si>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</si>
  <si>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</si>
  <si>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</si>
  <si>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</si>
  <si>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</si>
  <si>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</si>
  <si>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</si>
  <si>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</si>
  <si>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</si>
  <si>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</si>
  <si>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</si>
  <si>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</si>
  <si>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</si>
  <si>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</si>
  <si>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</si>
  <si>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</si>
  <si>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</si>
  <si>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</si>
  <si>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</si>
  <si>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</si>
  <si>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</si>
  <si>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</si>
  <si>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</si>
  <si>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</si>
  <si>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</si>
  <si>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</si>
  <si>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</si>
  <si>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</si>
  <si>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</si>
  <si>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</si>
  <si>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</si>
  <si>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</si>
  <si>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</si>
  <si>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</si>
  <si>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</si>
  <si>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</si>
  <si>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</si>
  <si>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</si>
  <si>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</si>
  <si>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</si>
  <si>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</si>
  <si>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</si>
  <si>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</si>
  <si>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</si>
  <si>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</si>
  <si>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</si>
  <si>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</si>
  <si>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</si>
  <si>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</si>
  <si>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</si>
  <si>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</si>
  <si>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</si>
  <si>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</si>
  <si>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</si>
  <si>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</si>
  <si>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</si>
  <si>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</si>
  <si>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</si>
  <si>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</si>
  <si>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</si>
  <si>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</si>
  <si>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</si>
  <si>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</si>
  <si>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</si>
  <si>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</si>
  <si>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</si>
  <si>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</si>
  <si>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</si>
  <si>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</si>
  <si>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</si>
  <si>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</si>
  <si>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</si>
  <si>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</si>
  <si>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</si>
  <si>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</si>
  <si>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</si>
  <si>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</si>
  <si>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</si>
  <si>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</si>
  <si>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</si>
  <si>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</si>
  <si>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</si>
  <si>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</si>
  <si>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</si>
  <si>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</si>
  <si>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</si>
  <si>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</si>
  <si>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</si>
  <si>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</si>
  <si>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</si>
  <si>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</si>
  <si>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</si>
  <si>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</si>
  <si>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</si>
  <si>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</si>
  <si>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</si>
  <si>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</si>
  <si>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</si>
  <si>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</si>
  <si>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</si>
  <si>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</si>
  <si>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</si>
  <si>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</si>
  <si>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</si>
  <si>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</si>
  <si>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</si>
  <si>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</si>
  <si>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</si>
  <si>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</si>
  <si>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</si>
  <si>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</si>
  <si>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</si>
  <si>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</si>
  <si>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</si>
  <si>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</si>
  <si>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</si>
  <si>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</si>
  <si>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</si>
  <si>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</si>
  <si>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</si>
  <si>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</si>
  <si>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</si>
  <si>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</si>
  <si>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</si>
  <si>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</si>
  <si>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</si>
  <si>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</si>
  <si>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</si>
  <si>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</si>
  <si>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</si>
  <si>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</si>
  <si>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</si>
  <si>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</si>
  <si>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</si>
  <si>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</si>
  <si>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</si>
  <si>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</si>
  <si>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</si>
  <si>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</si>
  <si>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</si>
  <si>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</si>
  <si>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</si>
  <si>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</si>
  <si>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</si>
  <si>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</si>
  <si>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</si>
  <si>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</si>
  <si>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</si>
  <si>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</si>
  <si>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</si>
  <si>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</si>
  <si>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</si>
  <si>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</si>
  <si>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</si>
  <si>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</si>
  <si>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</si>
  <si>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</si>
  <si>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</si>
  <si>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</si>
  <si>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</si>
  <si>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</si>
  <si>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</si>
  <si>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</si>
  <si>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</si>
  <si>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</si>
  <si>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</si>
  <si>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</si>
  <si>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</si>
  <si>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</si>
  <si>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</si>
  <si>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</si>
  <si>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</si>
  <si>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</si>
  <si>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</si>
  <si>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</si>
  <si>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</si>
  <si>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</si>
  <si>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</si>
  <si>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</si>
  <si>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</si>
  <si>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</si>
  <si>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</si>
  <si>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</si>
  <si>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</si>
  <si>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</si>
  <si>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</si>
  <si>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</si>
  <si>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</si>
  <si>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</si>
  <si>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</si>
  <si>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</si>
  <si>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</si>
  <si>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</si>
  <si>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</si>
  <si>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</si>
  <si>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</si>
  <si>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</si>
  <si>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</si>
  <si>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</si>
  <si>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</si>
  <si>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</si>
  <si>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</si>
  <si>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</si>
  <si>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</si>
  <si>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</si>
  <si>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</si>
  <si>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</si>
  <si>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</si>
  <si>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</si>
  <si>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</si>
  <si>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</si>
  <si>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</si>
  <si>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</si>
  <si>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</si>
  <si>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</si>
  <si>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</si>
  <si>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</si>
  <si>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</si>
  <si>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</si>
  <si>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</si>
  <si>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</si>
  <si>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</si>
  <si>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</si>
  <si>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</si>
  <si>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</si>
  <si>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</si>
  <si>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</si>
  <si>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</si>
  <si>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</si>
  <si>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</si>
  <si>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</si>
  <si>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</si>
  <si>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</si>
  <si>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</si>
  <si>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</si>
  <si>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</si>
  <si>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</si>
  <si>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</si>
  <si>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</si>
  <si>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</si>
  <si>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</si>
  <si>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</si>
  <si>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</si>
  <si>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</si>
  <si>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</si>
  <si>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</si>
  <si>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</si>
  <si>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</si>
  <si>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</si>
  <si>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</si>
  <si>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</si>
  <si>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</si>
  <si>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</si>
  <si>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</si>
  <si>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</si>
  <si>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</si>
  <si>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</si>
  <si>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</si>
  <si>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</si>
  <si>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</si>
  <si>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</si>
  <si>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</si>
  <si>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</si>
  <si>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</si>
  <si>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</si>
  <si>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</si>
  <si>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</si>
  <si>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</si>
  <si>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</si>
  <si>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</si>
  <si>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</si>
  <si>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</si>
  <si>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</si>
  <si>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</si>
  <si>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</si>
  <si>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</si>
  <si>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</si>
  <si>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</si>
  <si>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</si>
  <si>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</si>
  <si>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</si>
  <si>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</si>
  <si>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</si>
  <si>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</si>
  <si>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</si>
  <si>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</si>
  <si>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</si>
  <si>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</si>
  <si>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</si>
  <si>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</si>
  <si>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</si>
  <si>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</si>
  <si>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</si>
  <si>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</si>
  <si>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</si>
  <si>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</si>
  <si>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</si>
  <si>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</si>
  <si>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</si>
  <si>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</si>
  <si>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</si>
  <si>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</si>
  <si>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</si>
  <si>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</si>
  <si>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</si>
  <si>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</si>
  <si>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</si>
  <si>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</si>
  <si>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</si>
  <si>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</si>
  <si>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</si>
  <si>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</si>
  <si>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</si>
  <si>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</si>
  <si>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</si>
  <si>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</si>
  <si>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</si>
  <si>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</si>
  <si>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</si>
  <si>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</si>
  <si>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</si>
  <si>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</si>
  <si>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</si>
  <si>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</si>
  <si>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</si>
  <si>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</si>
  <si>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</si>
  <si>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</si>
  <si>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</si>
  <si>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</si>
  <si>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</si>
  <si>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</si>
  <si>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</si>
  <si>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</si>
  <si>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</si>
  <si>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</si>
  <si>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</si>
  <si>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</si>
  <si>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</si>
  <si>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</si>
  <si>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</si>
  <si>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</si>
  <si>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</si>
  <si>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</si>
  <si>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</si>
  <si>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</si>
  <si>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</si>
  <si>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</si>
  <si>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</si>
  <si>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</si>
  <si>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</si>
  <si>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</si>
  <si>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</si>
  <si>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</si>
  <si>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</si>
  <si>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</si>
  <si>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</si>
  <si>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</si>
  <si>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</si>
  <si>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</si>
  <si>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</si>
  <si>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</si>
  <si>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</si>
  <si>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</si>
  <si>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</si>
  <si>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</si>
  <si>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</si>
  <si>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</si>
  <si>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</si>
  <si>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</si>
  <si>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</si>
  <si>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</si>
  <si>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</si>
  <si>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</si>
  <si>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</si>
  <si>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</si>
  <si>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</si>
  <si>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</si>
  <si>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</si>
  <si>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</si>
  <si>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</si>
  <si>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</si>
  <si>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</si>
  <si>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</si>
  <si>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</si>
  <si>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</si>
  <si>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</si>
  <si>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</si>
  <si>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</si>
  <si>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</si>
  <si>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</si>
  <si>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</si>
  <si>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</si>
  <si>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</si>
  <si>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</si>
  <si>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</si>
  <si>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</si>
  <si>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</si>
  <si>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</si>
  <si>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</si>
  <si>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</si>
  <si>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</si>
  <si>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</si>
  <si>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</si>
  <si>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</si>
  <si>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</si>
  <si>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</si>
  <si>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</si>
  <si>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</si>
  <si>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</si>
  <si>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</si>
  <si>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</si>
  <si>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</si>
  <si>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</si>
  <si>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</si>
  <si>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</si>
  <si>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</si>
  <si>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</si>
  <si>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</si>
  <si>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</si>
  <si>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</si>
  <si>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</si>
  <si>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</si>
  <si>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</si>
  <si>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</si>
  <si>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</si>
  <si>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</si>
  <si>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</si>
  <si>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</si>
  <si>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</si>
  <si>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</si>
  <si>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</si>
  <si>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</si>
  <si>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</si>
  <si>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</si>
  <si>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</si>
  <si>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</si>
  <si>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</si>
  <si>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</si>
  <si>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</si>
  <si>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</si>
  <si>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</si>
  <si>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</si>
  <si>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</si>
  <si>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</si>
  <si>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</si>
  <si>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</si>
  <si>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</si>
  <si>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</si>
  <si>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</si>
  <si>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</si>
  <si>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</si>
  <si>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</si>
  <si>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</si>
  <si>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</si>
  <si>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</si>
  <si>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</si>
  <si>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</si>
  <si>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</si>
  <si>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</si>
  <si>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</si>
  <si>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</si>
  <si>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</si>
  <si>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</si>
  <si>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</si>
  <si>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</si>
  <si>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</si>
  <si>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</si>
  <si>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</si>
  <si>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</si>
  <si>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</si>
  <si>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</si>
  <si>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</si>
  <si>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</si>
  <si>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</si>
  <si>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</si>
  <si>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</si>
  <si>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</si>
  <si>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</si>
  <si>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</si>
  <si>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</si>
  <si>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</si>
  <si>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</si>
  <si>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</si>
  <si>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</si>
  <si>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</si>
  <si>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</si>
  <si>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</si>
  <si>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</si>
  <si>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</si>
  <si>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</si>
  <si>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</si>
  <si>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</si>
  <si>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</si>
  <si>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</si>
  <si>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</si>
  <si>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</si>
  <si>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</si>
  <si>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</si>
  <si>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</si>
  <si>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</si>
  <si>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</si>
  <si>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</si>
  <si>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</si>
  <si>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</si>
  <si>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</si>
  <si>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</si>
  <si>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</si>
  <si>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</si>
  <si>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</si>
  <si>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</si>
  <si>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</si>
  <si>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</si>
  <si>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</si>
  <si>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</si>
  <si>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</si>
  <si>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</si>
  <si>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</si>
  <si>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</si>
  <si>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</si>
  <si>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</si>
  <si>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</si>
  <si>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</si>
  <si>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</si>
  <si>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</si>
  <si>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</si>
  <si>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</si>
  <si>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</si>
  <si>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</si>
  <si>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</si>
  <si>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</si>
  <si>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</si>
  <si>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</si>
  <si>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</si>
  <si>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</si>
  <si>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</si>
  <si>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</si>
  <si>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</si>
  <si>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</si>
  <si>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</si>
  <si>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</si>
  <si>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</si>
  <si>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</si>
  <si>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</si>
  <si>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</si>
  <si>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</si>
  <si>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</si>
  <si>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</si>
  <si>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</si>
  <si>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</si>
  <si>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</si>
  <si>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</si>
  <si>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</si>
  <si>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</si>
  <si>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</si>
  <si>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</si>
  <si>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</si>
  <si>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</si>
  <si>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</si>
  <si>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</si>
  <si>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</si>
  <si>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</si>
  <si>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</si>
  <si>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</si>
  <si>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</si>
  <si>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</si>
  <si>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</si>
  <si>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</si>
  <si>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</si>
  <si>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</si>
  <si>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</si>
  <si>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</si>
  <si>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</si>
  <si>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</si>
  <si>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</si>
  <si>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</si>
  <si>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</si>
  <si>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</si>
  <si>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</si>
  <si>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</si>
  <si>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</si>
  <si>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</si>
  <si>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</si>
  <si>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</si>
  <si>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</si>
  <si>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</si>
  <si>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</si>
  <si>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</si>
  <si>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</si>
  <si>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</si>
  <si>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</si>
  <si>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</si>
  <si>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</si>
  <si>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</si>
  <si>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</si>
  <si>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</si>
  <si>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</si>
  <si>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</si>
  <si>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</si>
  <si>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</si>
  <si>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</si>
  <si>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</si>
  <si>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</si>
  <si>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</si>
  <si>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</si>
  <si>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</si>
  <si>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</si>
  <si>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</si>
  <si>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</si>
  <si>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</si>
  <si>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</si>
  <si>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</si>
  <si>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</si>
  <si>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</si>
  <si>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</si>
  <si>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</si>
  <si>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</si>
  <si>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</si>
  <si>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</si>
  <si>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</si>
  <si>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</si>
  <si>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</si>
  <si>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</si>
  <si>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</si>
  <si>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</si>
  <si>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</si>
  <si>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</si>
  <si>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</si>
  <si>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</si>
  <si>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</si>
  <si>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</si>
  <si>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</si>
  <si>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</si>
  <si>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</si>
  <si>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</si>
  <si>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</si>
  <si>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</si>
  <si>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</si>
  <si>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</si>
  <si>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</si>
  <si>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</si>
  <si>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</si>
  <si>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</si>
  <si>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</si>
  <si>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</si>
  <si>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</si>
  <si>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</si>
  <si>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</si>
  <si>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</si>
  <si>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</si>
  <si>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</si>
  <si>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</si>
  <si>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</si>
  <si>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</si>
  <si>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</si>
  <si>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</si>
  <si>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</si>
  <si>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</si>
  <si>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</si>
  <si>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</si>
  <si>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</si>
  <si>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</si>
  <si>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</si>
  <si>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</si>
  <si>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</si>
  <si>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</si>
  <si>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</si>
  <si>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</si>
  <si>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</si>
  <si>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</si>
  <si>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</si>
  <si>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</si>
  <si>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</si>
  <si>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</si>
  <si>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</si>
  <si>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</si>
  <si>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</si>
  <si>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</si>
  <si>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</si>
  <si>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</si>
  <si>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</si>
  <si>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</si>
  <si>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</si>
  <si>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</si>
  <si>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</si>
  <si>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</si>
  <si>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</si>
  <si>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</si>
  <si>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</si>
  <si>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</si>
  <si>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</si>
  <si>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</si>
  <si>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</si>
  <si>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</si>
  <si>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</si>
  <si>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</si>
  <si>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</si>
  <si>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</si>
  <si>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</si>
  <si>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</si>
  <si>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</si>
  <si>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</si>
  <si>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</si>
  <si>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</si>
  <si>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</si>
  <si>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</si>
  <si>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</si>
  <si>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</si>
  <si>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</si>
  <si>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</si>
  <si>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</si>
  <si>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</si>
  <si>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</si>
  <si>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</si>
  <si>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</si>
  <si>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</si>
  <si>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</si>
  <si>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</si>
  <si>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</si>
  <si>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</si>
  <si>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</si>
  <si>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</si>
  <si>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</si>
  <si>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</si>
  <si>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</si>
  <si>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</si>
  <si>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</si>
  <si>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</si>
  <si>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</si>
  <si>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</si>
  <si>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</si>
  <si>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</si>
  <si>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</si>
  <si>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</si>
  <si>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</si>
  <si>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</si>
  <si>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</si>
  <si>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</si>
  <si>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</si>
  <si>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</si>
  <si>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</si>
  <si>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</si>
  <si>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</si>
  <si>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</si>
  <si>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</si>
  <si>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</si>
  <si>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</si>
  <si>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</si>
  <si>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</si>
  <si>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</si>
  <si>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</si>
  <si>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</si>
  <si>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</si>
  <si>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</si>
  <si>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</si>
  <si>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</si>
  <si>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</si>
  <si>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</si>
  <si>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</si>
  <si>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</si>
  <si>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</si>
  <si>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</si>
  <si>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</si>
  <si>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</si>
  <si>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</si>
  <si>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</si>
  <si>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</si>
  <si>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</si>
  <si>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</si>
  <si>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</si>
  <si>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</si>
  <si>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</si>
  <si>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</si>
  <si>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</si>
  <si>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</si>
  <si>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</si>
  <si>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</si>
  <si>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</si>
  <si>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</si>
  <si>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</si>
  <si>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</si>
  <si>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</si>
  <si>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</si>
  <si>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</si>
  <si>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</si>
  <si>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</si>
  <si>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</si>
  <si>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</si>
  <si>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</si>
  <si>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</si>
  <si>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</si>
  <si>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</si>
  <si>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</si>
  <si>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</si>
  <si>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</si>
  <si>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</si>
  <si>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</si>
  <si>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</si>
  <si>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</si>
  <si>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</si>
  <si>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</si>
  <si>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</si>
  <si>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</si>
  <si>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</si>
  <si>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</si>
  <si>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</si>
  <si>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</si>
  <si>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</si>
  <si>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</si>
  <si>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</si>
  <si>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</si>
  <si>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</si>
  <si>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</si>
  <si>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</si>
  <si>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</si>
  <si>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</si>
  <si>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</si>
  <si>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</si>
  <si>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</si>
  <si>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</si>
  <si>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</si>
  <si>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</si>
  <si>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</si>
  <si>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</si>
  <si>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</si>
  <si>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</si>
  <si>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</si>
  <si>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</si>
  <si>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</si>
  <si>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</si>
  <si>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</si>
  <si>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</si>
  <si>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</si>
  <si>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</si>
  <si>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</si>
  <si>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</si>
  <si>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</si>
  <si>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</si>
  <si>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</si>
  <si>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</si>
  <si>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</si>
  <si>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</si>
  <si>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</si>
  <si>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</si>
  <si>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</si>
  <si>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</si>
  <si>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</si>
  <si>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</si>
  <si>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</si>
  <si>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</si>
  <si>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</si>
  <si>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</si>
  <si>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</si>
  <si>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</si>
  <si>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</si>
  <si>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</si>
  <si>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</si>
  <si>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</si>
  <si>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</si>
  <si>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</si>
  <si>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</si>
  <si>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</si>
  <si>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</si>
  <si>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</si>
  <si>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</si>
  <si>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</si>
  <si>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</si>
  <si>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</si>
  <si>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</si>
  <si>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</si>
  <si>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</si>
  <si>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</si>
  <si>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</si>
  <si>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</si>
  <si>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</si>
  <si>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</si>
  <si>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</si>
  <si>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</si>
  <si>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</si>
  <si>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</si>
  <si>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</si>
  <si>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</si>
  <si>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</si>
  <si>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</si>
  <si>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</si>
  <si>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</si>
  <si>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</si>
  <si>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</si>
  <si>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</si>
  <si>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</si>
  <si>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</si>
  <si>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</si>
  <si>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</si>
  <si>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</si>
  <si>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</si>
  <si>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</si>
  <si>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</si>
  <si>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</si>
  <si>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</si>
  <si>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</si>
  <si>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</si>
  <si>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</si>
  <si>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</si>
  <si>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</si>
  <si>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</si>
  <si>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</si>
  <si>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</si>
  <si>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</si>
  <si>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</si>
  <si>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</si>
  <si>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</si>
  <si>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</si>
  <si>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</si>
  <si>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</si>
  <si>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</si>
  <si>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</si>
  <si>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</si>
  <si>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</si>
  <si>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</si>
  <si>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</si>
  <si>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</si>
  <si>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</si>
  <si>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</si>
  <si>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</si>
  <si>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</si>
  <si>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</si>
  <si>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</si>
  <si>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</si>
  <si>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</si>
  <si>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</si>
  <si>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</si>
  <si>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</si>
  <si>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</si>
  <si>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</si>
  <si>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</si>
  <si>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</si>
  <si>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</si>
  <si>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</si>
  <si>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</si>
  <si>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</si>
  <si>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</si>
  <si>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</si>
  <si>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</si>
  <si>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</si>
  <si>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</si>
  <si>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</si>
  <si>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</si>
  <si>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</si>
  <si>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</si>
  <si>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</si>
  <si>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</si>
  <si>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</si>
  <si>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</si>
  <si>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</si>
  <si>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</si>
  <si>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</si>
  <si>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</si>
  <si>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</si>
  <si>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</si>
  <si>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</si>
  <si>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</si>
  <si>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</si>
  <si>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</si>
  <si>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</si>
  <si>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</si>
  <si>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</si>
  <si>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</si>
  <si>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</si>
  <si>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</si>
  <si>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</si>
  <si>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</si>
  <si>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</si>
  <si>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</si>
  <si>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</si>
  <si>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</si>
  <si>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</si>
  <si>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</si>
  <si>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</si>
  <si>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</si>
  <si>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</si>
  <si>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</si>
  <si>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</si>
  <si>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</si>
  <si>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</si>
  <si>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</si>
  <si>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</si>
  <si>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</si>
  <si>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</si>
  <si>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</si>
  <si>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</si>
  <si>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</si>
  <si>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</si>
  <si>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</si>
  <si>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</si>
  <si>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</si>
  <si>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</si>
  <si>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</si>
  <si>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</si>
  <si>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</si>
  <si>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</si>
  <si>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</si>
  <si>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</si>
  <si>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</si>
  <si>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</si>
  <si>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</si>
  <si>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</si>
  <si>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</si>
  <si>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</si>
  <si>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</si>
  <si>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</si>
  <si>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</si>
  <si>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</si>
  <si>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</si>
  <si>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</si>
  <si>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</si>
  <si>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</si>
  <si>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</si>
  <si>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</si>
  <si>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</si>
  <si>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</si>
  <si>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</si>
  <si>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</si>
  <si>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</si>
  <si>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</si>
  <si>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</si>
  <si>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</si>
  <si>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</si>
  <si>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</si>
  <si>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</si>
  <si>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</si>
  <si>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</si>
  <si>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</si>
  <si>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</si>
  <si>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</si>
  <si>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</si>
  <si>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</si>
  <si>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</si>
  <si>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</si>
  <si>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</si>
  <si>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</si>
  <si>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</si>
  <si>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</si>
  <si>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</si>
  <si>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</si>
  <si>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</si>
  <si>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</si>
  <si>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</si>
  <si>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</si>
  <si>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</si>
  <si>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</si>
  <si>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</si>
  <si>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</si>
  <si>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</si>
  <si>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</si>
  <si>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</si>
  <si>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</si>
  <si>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</si>
  <si>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</si>
  <si>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</si>
  <si>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</si>
  <si>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</si>
  <si>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</si>
  <si>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</si>
  <si>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</si>
  <si>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</si>
  <si>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</si>
  <si>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</si>
  <si>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</si>
  <si>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</si>
  <si>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</si>
  <si>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</si>
  <si>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</si>
  <si>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</si>
  <si>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</si>
  <si>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</si>
  <si>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</si>
  <si>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</si>
  <si>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</si>
  <si>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</si>
  <si>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</si>
  <si>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</si>
  <si>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</si>
  <si>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</si>
  <si>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</si>
  <si>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</si>
  <si>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</si>
  <si>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</si>
  <si>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</si>
  <si>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</si>
  <si>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</si>
  <si>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</si>
  <si>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</si>
  <si>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</si>
  <si>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</si>
  <si>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</si>
  <si>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</si>
  <si>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</si>
  <si>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</si>
  <si>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</si>
  <si>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</si>
  <si>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</si>
  <si>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</si>
  <si>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</si>
  <si>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</si>
  <si>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</si>
  <si>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</si>
  <si>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</si>
  <si>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</si>
  <si>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</si>
  <si>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</si>
  <si>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</si>
  <si>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</si>
  <si>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</si>
  <si>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</si>
  <si>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</si>
  <si>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</si>
  <si>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</si>
  <si>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</si>
  <si>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</si>
  <si>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</si>
  <si>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</si>
  <si>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</si>
  <si>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</si>
  <si>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</si>
  <si>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</si>
  <si>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</si>
  <si>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</si>
  <si>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</si>
  <si>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</si>
  <si>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</si>
  <si>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</si>
  <si>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</si>
  <si>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</si>
  <si>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</si>
  <si>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</si>
  <si>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</si>
  <si>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</si>
  <si>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</si>
  <si>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</si>
  <si>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</si>
  <si>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</si>
  <si>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</si>
  <si>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</si>
  <si>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</si>
  <si>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</si>
  <si>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</si>
  <si>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</si>
  <si>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</si>
  <si>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</si>
  <si>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</si>
  <si>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</si>
  <si>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</si>
  <si>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</si>
  <si>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</si>
  <si>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</si>
  <si>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</si>
  <si>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</si>
  <si>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</si>
  <si>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</si>
  <si>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</si>
  <si>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</si>
  <si>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</si>
  <si>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</si>
  <si>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</si>
  <si>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</si>
  <si>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</si>
  <si>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</si>
  <si>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</si>
  <si>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</si>
  <si>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</si>
  <si>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</si>
  <si>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</si>
  <si>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</si>
  <si>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</si>
  <si>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</si>
  <si>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</si>
  <si>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</si>
  <si>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</si>
  <si>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</si>
  <si>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</si>
  <si>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</si>
  <si>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</si>
  <si>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</si>
  <si>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</si>
  <si>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</si>
  <si>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</si>
  <si>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</si>
  <si>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</si>
  <si>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</si>
  <si>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</si>
  <si>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</si>
  <si>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</si>
  <si>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</si>
  <si>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</si>
  <si>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</si>
  <si>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</si>
  <si>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</si>
  <si>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</si>
  <si>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</si>
  <si>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</si>
  <si>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</si>
  <si>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</si>
  <si>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</si>
  <si>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</si>
  <si>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</si>
  <si>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</si>
  <si>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</si>
  <si>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</si>
  <si>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</si>
  <si>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</si>
  <si>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</si>
  <si>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</si>
  <si>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</si>
  <si>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</si>
  <si>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</si>
  <si>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</si>
  <si>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</si>
  <si>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</si>
  <si>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</si>
  <si>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</si>
  <si>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</si>
  <si>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</si>
  <si>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</si>
  <si>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</si>
  <si>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</si>
  <si>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</si>
  <si>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</si>
  <si>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</si>
  <si>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</si>
  <si>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</si>
  <si>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</si>
  <si>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</si>
  <si>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</si>
  <si>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</si>
  <si>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</si>
  <si>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</si>
  <si>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</si>
  <si>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</si>
  <si>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</si>
  <si>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</si>
  <si>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</si>
  <si>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</si>
  <si>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</si>
  <si>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</si>
  <si>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</si>
  <si>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</si>
  <si>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</si>
  <si>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</si>
  <si>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</si>
  <si>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</si>
  <si>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</si>
  <si>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</si>
  <si>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</si>
  <si>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</si>
  <si>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</si>
  <si>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</si>
  <si>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</si>
  <si>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</si>
  <si>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</si>
  <si>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</si>
  <si>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</si>
  <si>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</si>
  <si>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</si>
  <si>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</si>
  <si>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</si>
  <si>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</si>
  <si>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</si>
  <si>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</si>
  <si>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</si>
  <si>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</si>
  <si>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</si>
  <si>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</si>
  <si>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</si>
  <si>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</si>
  <si>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</si>
  <si>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</si>
  <si>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</si>
  <si>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</si>
  <si>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</si>
  <si>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</si>
  <si>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</si>
  <si>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</si>
  <si>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</si>
  <si>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</si>
  <si>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</si>
  <si>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</si>
  <si>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</si>
  <si>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</si>
  <si>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</si>
  <si>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</si>
  <si>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</si>
  <si>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</si>
  <si>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</si>
  <si>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</si>
  <si>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</si>
  <si>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</si>
  <si>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</si>
  <si>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</si>
  <si>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</si>
  <si>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</si>
  <si>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</si>
  <si>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</si>
  <si>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</si>
  <si>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</si>
  <si>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</si>
  <si>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</si>
  <si>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</si>
  <si>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</si>
  <si>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</si>
  <si>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</si>
  <si>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</si>
  <si>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</si>
  <si>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</si>
  <si>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</si>
  <si>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</si>
  <si>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</si>
  <si>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</si>
  <si>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</si>
  <si>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</si>
  <si>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</si>
  <si>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</si>
  <si>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</si>
  <si>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</si>
  <si>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</si>
  <si>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</si>
  <si>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</si>
  <si>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</si>
  <si>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</si>
  <si>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</si>
  <si>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</si>
  <si>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</si>
  <si>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</si>
  <si>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</si>
  <si>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</si>
  <si>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</si>
  <si>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</si>
  <si>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</si>
  <si>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</si>
  <si>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</si>
  <si>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</si>
  <si>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</si>
  <si>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</si>
  <si>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</si>
  <si>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</si>
  <si>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</si>
  <si>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</si>
  <si>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</si>
  <si>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</si>
  <si>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</si>
  <si>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</si>
  <si>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</si>
  <si>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</si>
  <si>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</si>
  <si>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</si>
  <si>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</si>
  <si>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</si>
  <si>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</si>
  <si>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</si>
  <si>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</si>
  <si>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</si>
  <si>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</si>
  <si>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</si>
  <si>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</si>
  <si>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</si>
  <si>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</si>
  <si>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</si>
  <si>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</si>
  <si>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</si>
  <si>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</si>
  <si>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</si>
  <si>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</si>
  <si>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</si>
  <si>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</si>
  <si>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</si>
  <si>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</si>
  <si>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</si>
  <si>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</si>
  <si>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</si>
  <si>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</si>
  <si>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</si>
  <si>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</si>
  <si>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</si>
  <si>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</si>
  <si>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</si>
  <si>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</si>
  <si>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</si>
  <si>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</si>
  <si>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</si>
  <si>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</si>
  <si>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</si>
  <si>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</si>
  <si>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</si>
  <si>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</si>
  <si>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</si>
  <si>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</si>
  <si>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</si>
  <si>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</si>
  <si>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</si>
  <si>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</si>
  <si>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</si>
  <si>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</si>
  <si>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</si>
  <si>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</si>
  <si>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</si>
  <si>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</si>
  <si>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</si>
  <si>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</si>
  <si>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</si>
  <si>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</si>
  <si>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</si>
  <si>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</si>
  <si>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</si>
  <si>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</si>
  <si>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</si>
  <si>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</si>
  <si>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</si>
  <si>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</si>
  <si>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</si>
  <si>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</si>
  <si>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</si>
  <si>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</si>
  <si>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</si>
  <si>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</si>
  <si>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</si>
  <si>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</si>
  <si>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</si>
  <si>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</si>
  <si>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</si>
  <si>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</si>
  <si>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</si>
  <si>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</si>
  <si>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</si>
  <si>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</si>
  <si>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</si>
  <si>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</si>
  <si>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</si>
  <si>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</si>
  <si>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</si>
  <si>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</si>
  <si>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</si>
  <si>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</si>
  <si>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</si>
  <si>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</si>
  <si>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</si>
  <si>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</si>
  <si>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</si>
  <si>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</si>
  <si>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</si>
  <si>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</si>
  <si>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</si>
  <si>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</si>
  <si>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</si>
  <si>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</si>
  <si>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</si>
  <si>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</si>
  <si>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</si>
  <si>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</si>
  <si>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</si>
  <si>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</si>
  <si>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</si>
  <si>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</si>
  <si>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</si>
  <si>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</si>
  <si>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</si>
  <si>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</si>
  <si>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</si>
  <si>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</si>
  <si>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</si>
  <si>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</si>
  <si>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</si>
  <si>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</si>
  <si>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</si>
  <si>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</si>
  <si>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</si>
  <si>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</si>
  <si>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</si>
  <si>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</si>
  <si>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</si>
  <si>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</si>
  <si>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</si>
  <si>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</si>
  <si>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</si>
  <si>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</si>
  <si>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</si>
  <si>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</si>
  <si>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</si>
  <si>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</si>
  <si>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</si>
  <si>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</si>
  <si>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</si>
  <si>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</si>
  <si>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</si>
  <si>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</si>
  <si>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</si>
  <si>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</si>
  <si>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</si>
  <si>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</si>
  <si>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</si>
  <si>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</si>
  <si>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</si>
  <si>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</si>
  <si>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</si>
  <si>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</si>
  <si>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</si>
  <si>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</si>
  <si>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</si>
  <si>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</si>
  <si>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</si>
  <si>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</si>
  <si>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</si>
  <si>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</si>
  <si>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</si>
  <si>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</si>
  <si>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</si>
  <si>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</si>
  <si>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</si>
  <si>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</si>
  <si>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</si>
  <si>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</si>
  <si>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</si>
  <si>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</si>
  <si>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</si>
  <si>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</si>
  <si>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</si>
  <si>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</si>
  <si>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</si>
  <si>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</si>
  <si>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</si>
  <si>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</si>
  <si>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</si>
  <si>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</si>
  <si>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</si>
  <si>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</si>
  <si>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</si>
  <si>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</si>
  <si>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</si>
  <si>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</si>
  <si>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</si>
  <si>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</si>
  <si>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</si>
  <si>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</si>
  <si>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</si>
  <si>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</si>
  <si>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</si>
  <si>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</si>
  <si>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</si>
  <si>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</si>
  <si>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</si>
  <si>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</si>
  <si>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</si>
  <si>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</si>
  <si>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</si>
  <si>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</si>
  <si>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</si>
  <si>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</si>
  <si>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</si>
  <si>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</si>
  <si>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</si>
  <si>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</si>
  <si>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</si>
  <si>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</si>
  <si>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</si>
  <si>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</si>
  <si>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</si>
  <si>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</si>
  <si>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</si>
  <si>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</si>
  <si>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</si>
  <si>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</si>
  <si>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</si>
  <si>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</si>
  <si>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</si>
  <si>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</si>
  <si>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</si>
  <si>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</si>
  <si>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</si>
  <si>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</si>
  <si>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</si>
  <si>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</si>
  <si>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</si>
  <si>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</si>
  <si>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</si>
  <si>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</si>
  <si>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</si>
  <si>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</si>
  <si>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</si>
  <si>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</si>
  <si>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</si>
  <si>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</si>
  <si>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</si>
  <si>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</si>
  <si>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</si>
  <si>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</si>
  <si>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</si>
  <si>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</si>
  <si>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</si>
  <si>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</si>
  <si>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</si>
  <si>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</si>
  <si>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</si>
  <si>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</si>
  <si>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</si>
  <si>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</si>
  <si>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</si>
  <si>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</si>
  <si>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</si>
  <si>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</si>
  <si>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</si>
  <si>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</si>
  <si>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</si>
  <si>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</si>
  <si>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</si>
  <si>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</si>
  <si>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</si>
  <si>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</si>
  <si>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</si>
  <si>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</si>
  <si>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</si>
  <si>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</si>
  <si>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</si>
  <si>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</si>
  <si>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</si>
  <si>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</si>
  <si>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</si>
  <si>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</si>
  <si>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</si>
  <si>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</si>
  <si>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</si>
  <si>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</si>
  <si>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</si>
  <si>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</si>
  <si>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</si>
  <si>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</si>
  <si>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</si>
  <si>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</si>
  <si>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</si>
  <si>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</si>
  <si>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</si>
  <si>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</si>
  <si>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</si>
  <si>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</si>
  <si>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</si>
  <si>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</si>
  <si>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</si>
  <si>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</si>
  <si>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</si>
  <si>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</si>
  <si>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</si>
  <si>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</si>
  <si>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</si>
  <si>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</si>
  <si>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</si>
  <si>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</si>
  <si>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</si>
  <si>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</si>
  <si>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</si>
  <si>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</si>
  <si>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</si>
  <si>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</si>
  <si>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</si>
  <si>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</si>
  <si>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</si>
  <si>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</si>
  <si>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</si>
  <si>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</si>
  <si>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</si>
  <si>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</si>
  <si>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</si>
  <si>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</si>
  <si>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</si>
  <si>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</si>
  <si>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</si>
  <si>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</si>
  <si>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</si>
  <si>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</si>
  <si>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</si>
  <si>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</si>
  <si>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</si>
  <si>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</si>
  <si>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</si>
  <si>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</si>
  <si>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</si>
  <si>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</si>
  <si>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</si>
  <si>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</si>
  <si>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</si>
  <si>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</si>
  <si>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</si>
  <si>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</si>
  <si>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</si>
  <si>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</si>
  <si>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</si>
  <si>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</si>
  <si>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</si>
  <si>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</si>
  <si>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</si>
  <si>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</si>
  <si>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</si>
  <si>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</si>
  <si>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</si>
  <si>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</si>
  <si>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</si>
  <si>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</si>
  <si>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</si>
  <si>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</si>
  <si>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</si>
  <si>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</si>
  <si>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</si>
  <si>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</si>
  <si>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</si>
  <si>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</si>
  <si>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</si>
  <si>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</si>
  <si>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</si>
  <si>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</si>
  <si>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</si>
  <si>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</si>
  <si>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</si>
  <si>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</si>
  <si>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</si>
  <si>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</si>
  <si>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</si>
  <si>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</si>
  <si>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</si>
  <si>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</si>
  <si>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</si>
  <si>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</si>
  <si>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</si>
  <si>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</si>
  <si>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</si>
  <si>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</si>
  <si>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</si>
  <si>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</si>
  <si>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</si>
  <si>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</si>
  <si>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</si>
  <si>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</si>
  <si>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</si>
  <si>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</si>
  <si>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</si>
  <si>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</si>
  <si>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</si>
  <si>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</si>
  <si>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</si>
  <si>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</si>
  <si>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</si>
  <si>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</si>
  <si>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</si>
  <si>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</si>
  <si>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</si>
  <si>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</si>
  <si>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</si>
  <si>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</si>
  <si>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</si>
  <si>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</si>
  <si>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</si>
  <si>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</si>
  <si>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</si>
  <si>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</si>
  <si>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</si>
  <si>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</si>
  <si>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</si>
  <si>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</si>
  <si>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</si>
  <si>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</si>
  <si>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</si>
  <si>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</si>
  <si>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</si>
  <si>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</si>
  <si>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</si>
  <si>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</si>
  <si>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</si>
  <si>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</si>
  <si>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</si>
  <si>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</si>
  <si>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</si>
  <si>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</si>
  <si>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</si>
  <si>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</si>
  <si>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</si>
  <si>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</si>
  <si>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</si>
  <si>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</si>
  <si>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</si>
  <si>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</si>
  <si>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</si>
  <si>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</si>
  <si>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</si>
  <si>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</si>
  <si>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</si>
  <si>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</si>
  <si>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</si>
  <si>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</si>
  <si>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</si>
  <si>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</si>
  <si>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</si>
  <si>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</si>
  <si>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</si>
  <si>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</si>
  <si>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</si>
  <si>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</si>
  <si>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</si>
  <si>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</si>
  <si>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</si>
  <si>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</si>
  <si>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</si>
  <si>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</si>
  <si>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</si>
  <si>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</si>
  <si>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</si>
  <si>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</si>
  <si>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</si>
  <si>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</si>
  <si>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</si>
  <si>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</si>
  <si>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</si>
  <si>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</si>
  <si>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</si>
  <si>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</si>
  <si>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</si>
  <si>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</si>
  <si>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</si>
  <si>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</si>
  <si>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</si>
  <si>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</si>
  <si>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</si>
  <si>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</si>
  <si>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</si>
  <si>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</si>
  <si>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</si>
  <si>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</si>
  <si>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</si>
  <si>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</si>
  <si>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</si>
  <si>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</si>
  <si>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</si>
  <si>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</si>
  <si>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</si>
  <si>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</si>
  <si>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</si>
  <si>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</si>
  <si>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</si>
  <si>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</si>
  <si>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</si>
  <si>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</si>
  <si>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</si>
  <si>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</si>
  <si>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</si>
  <si>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</si>
  <si>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</si>
  <si>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</si>
  <si>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</si>
  <si>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</si>
  <si>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</si>
  <si>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</si>
  <si>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</si>
  <si>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</si>
  <si>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</si>
  <si>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</si>
  <si>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</si>
  <si>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</si>
  <si>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</si>
  <si>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</si>
  <si>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</si>
  <si>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</si>
  <si>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</si>
  <si>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</si>
  <si>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</si>
  <si>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</si>
  <si>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</si>
  <si>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</si>
  <si>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</si>
  <si>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</si>
  <si>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</si>
  <si>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</si>
  <si>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</si>
  <si>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</si>
  <si>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</si>
  <si>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</si>
  <si>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</si>
  <si>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</si>
  <si>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</si>
  <si>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</si>
  <si>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</si>
  <si>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</si>
  <si>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</si>
  <si>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</si>
  <si>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</si>
  <si>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</si>
  <si>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</si>
  <si>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</si>
  <si>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</si>
  <si>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</si>
  <si>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</si>
  <si>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</si>
  <si>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</si>
  <si>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</si>
  <si>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</si>
  <si>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</si>
  <si>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</si>
  <si>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</si>
  <si>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</si>
  <si>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</si>
  <si>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</si>
  <si>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</si>
  <si>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</si>
  <si>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</si>
  <si>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</si>
  <si>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</si>
  <si>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</si>
  <si>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</si>
  <si>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</si>
  <si>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</si>
  <si>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</si>
  <si>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</si>
  <si>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</si>
  <si>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</si>
  <si>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</si>
  <si>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</si>
  <si>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</si>
  <si>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</si>
  <si>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</si>
  <si>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</si>
  <si>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</si>
  <si>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</si>
  <si>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</si>
  <si>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</si>
  <si>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</si>
  <si>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</si>
  <si>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</si>
  <si>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</si>
  <si>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</si>
  <si>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</si>
  <si>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</si>
  <si>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</si>
  <si>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</si>
  <si>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</si>
  <si>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</si>
  <si>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</si>
  <si>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</si>
  <si>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</si>
  <si>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</si>
  <si>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</si>
  <si>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</si>
  <si>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</si>
  <si>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</si>
  <si>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</si>
  <si>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</si>
  <si>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</si>
  <si>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</si>
  <si>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</si>
  <si>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</si>
  <si>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</si>
  <si>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</si>
  <si>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</si>
  <si>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</si>
  <si>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</si>
  <si>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</si>
  <si>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</si>
  <si>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</si>
  <si>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</si>
  <si>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</si>
  <si>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</si>
  <si>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</si>
  <si>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</si>
  <si>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</si>
  <si>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</si>
  <si>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</si>
  <si>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</si>
  <si>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</si>
  <si>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</si>
  <si>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</si>
  <si>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</si>
  <si>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</si>
  <si>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</si>
  <si>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</si>
  <si>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</si>
  <si>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</si>
  <si>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</si>
  <si>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</si>
  <si>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</si>
  <si>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</si>
  <si>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</si>
  <si>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</si>
  <si>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</si>
  <si>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</si>
  <si>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</si>
  <si>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</si>
  <si>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</si>
  <si>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</si>
  <si>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</si>
  <si>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</si>
  <si>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</si>
  <si>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</si>
  <si>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</si>
  <si>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</si>
  <si>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</si>
  <si>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</si>
  <si>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</si>
  <si>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</si>
  <si>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</si>
  <si>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</si>
  <si>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</si>
  <si>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</si>
  <si>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</si>
  <si>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</si>
  <si>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</si>
  <si>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</si>
  <si>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</si>
  <si>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</si>
  <si>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</si>
  <si>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</si>
  <si>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</si>
  <si>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</si>
  <si>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</si>
  <si>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</si>
  <si>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</si>
  <si>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</si>
  <si>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</si>
  <si>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</si>
  <si>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</si>
  <si>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</si>
  <si>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</si>
  <si>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</si>
  <si>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</si>
  <si>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</si>
  <si>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</si>
  <si>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</si>
  <si>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</si>
  <si>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</si>
  <si>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</si>
  <si>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</si>
  <si>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</si>
  <si>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</si>
  <si>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</si>
  <si>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</si>
  <si>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</si>
  <si>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</si>
  <si>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</si>
  <si>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</si>
  <si>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</si>
  <si>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</si>
  <si>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</si>
  <si>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</si>
  <si>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</si>
  <si>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</si>
  <si>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</si>
  <si>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</si>
  <si>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</si>
  <si>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</si>
  <si>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</si>
  <si>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</si>
  <si>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</si>
  <si>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</si>
  <si>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</si>
  <si>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</si>
  <si>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</si>
  <si>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</si>
  <si>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</si>
  <si>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</si>
  <si>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</si>
  <si>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</si>
  <si>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</si>
  <si>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</si>
  <si>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</si>
  <si>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</si>
  <si>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</si>
  <si>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</si>
  <si>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</si>
  <si>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</si>
  <si>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</si>
  <si>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</si>
  <si>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</si>
  <si>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</si>
  <si>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</si>
  <si>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</si>
  <si>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</si>
  <si>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</si>
  <si>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</si>
  <si>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</si>
  <si>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</si>
  <si>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</si>
  <si>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</si>
  <si>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</si>
  <si>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</si>
  <si>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</si>
  <si>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</si>
  <si>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</si>
  <si>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</si>
  <si>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</si>
  <si>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</si>
  <si>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</si>
  <si>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</si>
  <si>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</si>
  <si>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</si>
  <si>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</si>
  <si>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</si>
  <si>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</si>
  <si>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</si>
  <si>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</si>
  <si>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</si>
  <si>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</si>
  <si>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</si>
  <si>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</si>
  <si>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</si>
  <si>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</si>
  <si>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</si>
  <si>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</si>
  <si>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</si>
  <si>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</si>
  <si>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</si>
  <si>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</si>
  <si>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</si>
  <si>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</si>
  <si>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</si>
  <si>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</si>
  <si>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</si>
  <si>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</si>
  <si>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</si>
  <si>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</si>
  <si>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</si>
  <si>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</si>
  <si>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</si>
  <si>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</si>
  <si>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</si>
  <si>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</si>
  <si>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</si>
  <si>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</si>
  <si>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</si>
  <si>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</si>
  <si>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</si>
  <si>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</si>
  <si>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</si>
  <si>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</si>
  <si>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</si>
  <si>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</si>
  <si>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</si>
  <si>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</si>
  <si>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</si>
  <si>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</si>
  <si>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</si>
  <si>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</si>
  <si>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</si>
  <si>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</si>
  <si>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</si>
  <si>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</si>
  <si>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</si>
  <si>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</si>
  <si>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</si>
  <si>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</si>
  <si>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</si>
  <si>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</si>
  <si>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</si>
  <si>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</si>
  <si>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</si>
  <si>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</si>
  <si>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</si>
  <si>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</si>
  <si>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</si>
  <si>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</si>
  <si>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</si>
  <si>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</si>
  <si>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</si>
  <si>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</si>
  <si>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</si>
  <si>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</si>
  <si>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</si>
  <si>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</si>
  <si>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</si>
  <si>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</si>
  <si>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</si>
  <si>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</si>
  <si>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</si>
  <si>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</si>
  <si>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</si>
  <si>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</si>
  <si>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</si>
  <si>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</si>
  <si>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</si>
  <si>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</si>
  <si>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</si>
  <si>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</si>
  <si>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</si>
  <si>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</si>
  <si>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</si>
  <si>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</si>
  <si>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</si>
  <si>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</si>
  <si>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</si>
  <si>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</si>
  <si>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</si>
  <si>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</si>
  <si>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</si>
  <si>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</si>
  <si>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</si>
  <si>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</si>
  <si>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</si>
  <si>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</si>
  <si>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</si>
  <si>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</si>
  <si>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</si>
  <si>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</si>
  <si>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</si>
  <si>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</si>
  <si>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</si>
  <si>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</si>
  <si>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</si>
  <si>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</si>
  <si>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</si>
  <si>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</si>
  <si>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</si>
  <si>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</si>
  <si>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</si>
  <si>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</si>
  <si>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</si>
  <si>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</si>
  <si>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</si>
  <si>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</si>
  <si>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</si>
  <si>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</si>
  <si>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</si>
  <si>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</si>
  <si>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</si>
  <si>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</si>
  <si>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</si>
  <si>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</si>
  <si>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</si>
  <si>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</si>
  <si>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</si>
  <si>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</si>
  <si>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</si>
  <si>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</si>
  <si>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</si>
  <si>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</si>
  <si>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</si>
  <si>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</si>
  <si>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</si>
  <si>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</si>
  <si>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</si>
  <si>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</si>
  <si>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</si>
  <si>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</si>
  <si>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</si>
  <si>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</si>
  <si>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</si>
  <si>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</si>
  <si>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</si>
  <si>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</si>
  <si>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</si>
  <si>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</si>
  <si>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</si>
  <si>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</si>
  <si>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</si>
  <si>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</si>
  <si>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</si>
  <si>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</si>
  <si>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</si>
  <si>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</si>
  <si>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</si>
  <si>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</si>
  <si>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</si>
  <si>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</si>
  <si>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</si>
  <si>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</si>
  <si>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</si>
  <si>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</si>
  <si>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</si>
  <si>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</si>
  <si>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</si>
  <si>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</si>
  <si>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</si>
  <si>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</si>
  <si>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</si>
  <si>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</si>
  <si>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</si>
  <si>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</si>
  <si>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</si>
  <si>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</si>
  <si>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</si>
  <si>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</si>
  <si>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</si>
  <si>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</si>
  <si>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</si>
  <si>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</si>
  <si>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</si>
  <si>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</si>
  <si>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</si>
  <si>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</si>
  <si>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</si>
  <si>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</si>
  <si>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</si>
  <si>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</si>
  <si>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</si>
  <si>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</si>
  <si>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</si>
  <si>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</si>
  <si>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</si>
  <si>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</si>
  <si>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</si>
  <si>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</si>
  <si>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</si>
  <si>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</si>
  <si>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</si>
  <si>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</si>
  <si>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</si>
  <si>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</si>
  <si>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</si>
  <si>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</si>
  <si>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</si>
  <si>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</si>
  <si>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</si>
  <si>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</si>
  <si>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</si>
  <si>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</si>
  <si>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</si>
  <si>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</si>
  <si>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</si>
  <si>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</si>
  <si>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</si>
  <si>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</si>
  <si>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</si>
  <si>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</si>
  <si>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</si>
  <si>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</si>
  <si>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</si>
  <si>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</si>
  <si>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</si>
  <si>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</si>
  <si>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</si>
  <si>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</si>
  <si>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</si>
  <si>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</si>
  <si>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</si>
  <si>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</si>
  <si>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</si>
  <si>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</si>
  <si>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</si>
  <si>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</si>
  <si>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</si>
  <si>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</si>
  <si>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</si>
  <si>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</si>
  <si>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</si>
  <si>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</si>
  <si>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</si>
  <si>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</si>
  <si>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</si>
  <si>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</si>
  <si>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</si>
  <si>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</si>
  <si>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</si>
  <si>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</si>
  <si>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</si>
  <si>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</si>
  <si>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</si>
  <si>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</si>
  <si>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</si>
  <si>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</si>
  <si>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</si>
  <si>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</si>
  <si>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</si>
  <si>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</si>
  <si>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</si>
  <si>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</si>
  <si>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</si>
  <si>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</si>
  <si>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</si>
  <si>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</si>
  <si>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</si>
  <si>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</si>
  <si>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</si>
  <si>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</si>
  <si>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</si>
  <si>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</si>
  <si>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</si>
  <si>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</si>
  <si>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</si>
  <si>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</si>
  <si>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</si>
  <si>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</si>
  <si>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</si>
  <si>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</si>
  <si>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</si>
  <si>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</si>
  <si>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</si>
  <si>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</si>
  <si>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</si>
  <si>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</si>
  <si>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</si>
  <si>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</si>
  <si>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</si>
  <si>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</si>
  <si>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</si>
  <si>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</si>
  <si>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</si>
  <si>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</si>
  <si>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</si>
  <si>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</si>
  <si>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</si>
  <si>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</si>
  <si>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</si>
  <si>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</si>
  <si>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</si>
  <si>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</si>
  <si>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</si>
  <si>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</si>
  <si>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</si>
  <si>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</si>
  <si>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</si>
  <si>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</si>
  <si>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</si>
  <si>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</si>
  <si>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</si>
  <si>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</si>
  <si>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</si>
  <si>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</si>
  <si>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</si>
  <si>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</si>
  <si>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</si>
  <si>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</si>
  <si>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</si>
  <si>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</si>
  <si>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</si>
  <si>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</si>
  <si>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</si>
  <si>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</si>
  <si>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</si>
  <si>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</si>
  <si>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</si>
  <si>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</si>
  <si>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</si>
  <si>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</si>
  <si>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</si>
  <si>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</si>
  <si>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</si>
  <si>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</si>
  <si>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</si>
  <si>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</si>
  <si>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</si>
  <si>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</si>
  <si>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</si>
  <si>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</si>
  <si>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</si>
  <si>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</si>
  <si>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</si>
  <si>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</si>
  <si>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</si>
  <si>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</si>
  <si>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</si>
  <si>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</si>
  <si>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</si>
  <si>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</si>
  <si>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</si>
  <si>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</si>
  <si>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</si>
  <si>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</si>
  <si>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</si>
  <si>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</si>
  <si>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</si>
  <si>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</si>
  <si>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</si>
  <si>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</si>
  <si>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</si>
  <si>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</si>
  <si>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</si>
  <si>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</si>
  <si>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</si>
  <si>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</si>
  <si>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</si>
  <si>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</si>
  <si>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</si>
  <si>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</si>
  <si>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</si>
  <si>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</si>
  <si>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</si>
  <si>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</si>
  <si>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</si>
  <si>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</si>
  <si>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</si>
  <si>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</si>
  <si>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</si>
  <si>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</si>
  <si>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</si>
  <si>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</si>
  <si>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</si>
  <si>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</si>
  <si>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</si>
  <si>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</si>
  <si>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</si>
  <si>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</si>
  <si>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</si>
  <si>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</si>
  <si>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</si>
  <si>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</si>
  <si>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</si>
  <si>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</si>
  <si>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</si>
  <si>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</si>
  <si>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</si>
  <si>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</si>
  <si>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</si>
  <si>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</si>
  <si>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</si>
  <si>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</si>
  <si>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</si>
  <si>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</si>
  <si>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</si>
  <si>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</si>
  <si>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</si>
  <si>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</si>
  <si>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</si>
  <si>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</si>
  <si>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</si>
  <si>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</si>
  <si>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</si>
  <si>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</si>
  <si>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</si>
  <si>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</si>
  <si>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</si>
  <si>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</si>
  <si>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</si>
  <si>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</si>
  <si>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</si>
  <si>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</si>
  <si>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</si>
  <si>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</si>
  <si>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</si>
  <si>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</si>
  <si>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</si>
  <si>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</si>
  <si>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</si>
  <si>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</si>
  <si>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</si>
  <si>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</si>
  <si>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</si>
  <si>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</si>
  <si>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</si>
  <si>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</si>
  <si>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</si>
  <si>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</si>
  <si>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</si>
  <si>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</si>
  <si>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</si>
  <si>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</si>
  <si>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</si>
  <si>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</si>
  <si>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</si>
  <si>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</si>
  <si>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</si>
  <si>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</si>
  <si>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</si>
  <si>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</si>
  <si>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</si>
  <si>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</si>
  <si>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</si>
  <si>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</si>
  <si>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</si>
  <si>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</si>
  <si>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</si>
  <si>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</si>
  <si>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</si>
  <si>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</si>
  <si>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</si>
  <si>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</si>
  <si>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</si>
  <si>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</si>
  <si>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</si>
  <si>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</si>
  <si>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</si>
  <si>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</si>
  <si>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</si>
  <si>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</si>
  <si>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</si>
  <si>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</si>
  <si>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</si>
  <si>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</si>
  <si>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</si>
  <si>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</si>
  <si>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</si>
  <si>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</si>
  <si>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</si>
  <si>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</si>
  <si>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</si>
  <si>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</si>
  <si>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</si>
  <si>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</si>
  <si>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</si>
  <si>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</si>
  <si>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</si>
  <si>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</si>
  <si>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</si>
  <si>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</si>
  <si>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</si>
  <si>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</si>
  <si>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</si>
  <si>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</si>
  <si>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</si>
  <si>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</si>
  <si>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</si>
  <si>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</si>
  <si>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</si>
  <si>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</si>
  <si>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</si>
  <si>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</si>
  <si>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</si>
  <si>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</si>
  <si>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</si>
  <si>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</si>
  <si>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</si>
  <si>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</si>
  <si>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</si>
  <si>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</si>
  <si>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</si>
  <si>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</si>
  <si>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</si>
  <si>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</si>
  <si>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</si>
  <si>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</si>
  <si>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</si>
  <si>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</si>
  <si>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</si>
  <si>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</si>
  <si>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</si>
  <si>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</si>
  <si>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</si>
  <si>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</si>
  <si>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</si>
  <si>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</si>
  <si>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</si>
  <si>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</si>
  <si>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</si>
  <si>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</si>
  <si>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</si>
  <si>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</si>
  <si>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</si>
  <si>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</si>
  <si>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</si>
  <si>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</si>
  <si>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</si>
  <si>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</si>
  <si>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</si>
  <si>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</si>
  <si>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</si>
  <si>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</si>
  <si>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</si>
  <si>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</si>
  <si>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</si>
  <si>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</si>
  <si>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</si>
  <si>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</si>
  <si>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</si>
  <si>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</si>
  <si>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</si>
  <si>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</si>
  <si>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</si>
  <si>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</si>
  <si>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</si>
  <si>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</si>
  <si>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</si>
  <si>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</si>
  <si>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</si>
  <si>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</si>
  <si>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</si>
  <si>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</si>
  <si>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</si>
  <si>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</si>
  <si>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</si>
  <si>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</si>
  <si>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</si>
  <si>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</si>
  <si>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</si>
  <si>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</si>
  <si>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</si>
  <si>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</si>
  <si>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</si>
  <si>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</si>
  <si>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</si>
  <si>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</si>
  <si>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</si>
  <si>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</si>
  <si>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</si>
  <si>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</si>
  <si>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</si>
  <si>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</si>
  <si>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</si>
  <si>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</si>
  <si>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</si>
  <si>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</si>
  <si>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</si>
  <si>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</si>
  <si>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</si>
  <si>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</si>
  <si>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</si>
  <si>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</si>
  <si>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</si>
  <si>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</si>
  <si>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</si>
  <si>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</si>
  <si>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</si>
  <si>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</si>
  <si>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</si>
  <si>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</si>
  <si>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</si>
  <si>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</si>
  <si>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</si>
  <si>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</si>
  <si>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</si>
  <si>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</si>
  <si>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</si>
  <si>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</si>
  <si>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</si>
  <si>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</si>
  <si>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</si>
  <si>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</si>
  <si>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</si>
  <si>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</si>
  <si>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</si>
  <si>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</si>
  <si>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</si>
  <si>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</si>
  <si>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</si>
  <si>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</si>
  <si>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</si>
  <si>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</si>
  <si>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</si>
  <si>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</si>
  <si>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</si>
  <si>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</si>
  <si>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</si>
  <si>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</si>
  <si>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</si>
  <si>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</si>
  <si>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</si>
  <si>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</si>
  <si>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</si>
  <si>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</si>
  <si>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</si>
  <si>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</si>
  <si>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</si>
  <si>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</si>
  <si>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</si>
  <si>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</si>
  <si>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</si>
  <si>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</si>
  <si>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</si>
  <si>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</si>
  <si>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</si>
  <si>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</si>
  <si>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</si>
  <si>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</si>
  <si>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</si>
  <si>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</si>
  <si>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</si>
  <si>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</si>
  <si>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</si>
  <si>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</si>
  <si>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</si>
  <si>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</si>
  <si>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</si>
  <si>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</si>
  <si>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</si>
  <si>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</si>
  <si>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</si>
  <si>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</si>
  <si>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</si>
  <si>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</si>
  <si>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</si>
  <si>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</si>
  <si>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</si>
  <si>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</si>
  <si>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</si>
  <si>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</si>
  <si>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</si>
  <si>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</si>
  <si>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</si>
  <si>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</si>
  <si>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</si>
  <si>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</si>
  <si>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</si>
  <si>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</si>
  <si>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</si>
  <si>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</si>
  <si>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</si>
  <si>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</si>
  <si>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</si>
  <si>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</si>
  <si>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</si>
  <si>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</si>
  <si>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</si>
  <si>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</si>
  <si>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</si>
  <si>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</si>
  <si>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</si>
  <si>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</si>
  <si>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</si>
  <si>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</si>
  <si>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</si>
  <si>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</si>
  <si>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</si>
  <si>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</si>
  <si>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</si>
  <si>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</si>
  <si>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</si>
  <si>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</si>
  <si>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</si>
  <si>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</si>
  <si>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</si>
  <si>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</si>
  <si>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</si>
  <si>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</si>
  <si>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</si>
  <si>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</si>
  <si>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</si>
  <si>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</si>
  <si>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</si>
  <si>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</si>
  <si>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</si>
  <si>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</si>
  <si>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</si>
  <si>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</si>
  <si>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</si>
  <si>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</si>
  <si>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</si>
  <si>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</si>
  <si>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</si>
  <si>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</si>
  <si>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</si>
  <si>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</si>
  <si>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</si>
  <si>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</si>
  <si>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</si>
  <si>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</si>
  <si>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</si>
  <si>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</si>
  <si>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</si>
  <si>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</si>
  <si>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</si>
  <si>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</si>
  <si>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</si>
  <si>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</si>
  <si>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</si>
  <si>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</si>
  <si>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</si>
  <si>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</si>
  <si>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</si>
  <si>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</si>
  <si>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</si>
  <si>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</si>
  <si>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</si>
  <si>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</si>
  <si>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</si>
  <si>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</si>
  <si>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</si>
  <si>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</si>
  <si>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</si>
  <si>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</si>
  <si>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</si>
  <si>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</si>
  <si>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</si>
  <si>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</si>
  <si>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</si>
  <si>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</si>
  <si>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</si>
  <si>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</si>
  <si>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</si>
  <si>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</si>
  <si>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</si>
  <si>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</si>
  <si>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</si>
  <si>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</si>
  <si>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</si>
  <si>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</si>
  <si>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</si>
  <si>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</si>
  <si>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</si>
  <si>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</si>
  <si>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</si>
  <si>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</si>
  <si>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</si>
  <si>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</si>
  <si>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</si>
  <si>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</si>
  <si>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</si>
  <si>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</si>
  <si>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</si>
  <si>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</si>
  <si>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</si>
  <si>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</si>
  <si>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</si>
  <si>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</si>
  <si>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</si>
  <si>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</si>
  <si>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</si>
  <si>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</si>
  <si>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</si>
  <si>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</si>
  <si>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</si>
  <si>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</si>
  <si>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</si>
  <si>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</si>
  <si>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</si>
  <si>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</si>
  <si>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</si>
  <si>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</si>
  <si>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</si>
  <si>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</si>
  <si>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</si>
  <si>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</si>
  <si>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</si>
  <si>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</si>
  <si>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</si>
  <si>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</si>
  <si>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</si>
  <si>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</si>
  <si>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</si>
  <si>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</si>
  <si>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</si>
  <si>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</si>
  <si>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</si>
  <si>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</si>
  <si>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</si>
  <si>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</si>
  <si>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</si>
  <si>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</si>
  <si>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</si>
  <si>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</si>
  <si>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</si>
  <si>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</si>
  <si>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</si>
  <si>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</si>
  <si>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</si>
  <si>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</si>
  <si>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</si>
  <si>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</si>
  <si>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</si>
  <si>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</si>
  <si>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</si>
  <si>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</si>
  <si>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</si>
  <si>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</si>
  <si>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</si>
  <si>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</si>
  <si>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</si>
  <si>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</si>
  <si>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</si>
  <si>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</si>
  <si>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</si>
  <si>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</si>
  <si>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</si>
  <si>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</si>
  <si>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</si>
  <si>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</si>
  <si>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</si>
  <si>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</si>
  <si>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</si>
  <si>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</si>
  <si>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</si>
  <si>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</si>
  <si>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</si>
  <si>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</si>
  <si>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</si>
  <si>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</si>
  <si>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</si>
  <si>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</si>
  <si>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</si>
  <si>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</si>
  <si>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</si>
  <si>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</si>
  <si>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</si>
  <si>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</si>
  <si>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</si>
  <si>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</si>
  <si>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</si>
  <si>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</si>
  <si>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</si>
  <si>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</si>
  <si>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</si>
  <si>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</si>
  <si>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</si>
  <si>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</si>
  <si>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</si>
  <si>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</si>
  <si>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</si>
  <si>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</si>
  <si>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</si>
  <si>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</si>
  <si>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</si>
  <si>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</si>
  <si>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</si>
  <si>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</si>
  <si>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</si>
  <si>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</si>
  <si>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</si>
  <si>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</si>
  <si>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</si>
  <si>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</si>
  <si>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</si>
  <si>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</si>
  <si>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</si>
  <si>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</si>
  <si>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</si>
  <si>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</si>
  <si>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</si>
  <si>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</si>
  <si>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</si>
  <si>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</si>
  <si>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</si>
  <si>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</si>
  <si>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</si>
  <si>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</si>
  <si>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</si>
  <si>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</si>
  <si>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</si>
  <si>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</si>
  <si>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</si>
  <si>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</si>
  <si>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</si>
  <si>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</si>
  <si>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</si>
  <si>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</si>
  <si>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</si>
  <si>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</si>
  <si>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</si>
  <si>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</si>
  <si>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</si>
  <si>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</si>
  <si>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</si>
  <si>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</si>
  <si>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</si>
  <si>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</si>
  <si>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</si>
  <si>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</si>
  <si>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</si>
  <si>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</si>
  <si>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</si>
  <si>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</si>
  <si>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</si>
  <si>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</si>
  <si>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</si>
  <si>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</si>
  <si>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</si>
  <si>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</si>
  <si>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</si>
  <si>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</si>
  <si>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</si>
  <si>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</si>
  <si>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</si>
  <si>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</si>
  <si>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</si>
  <si>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</si>
  <si>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</si>
  <si>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</si>
  <si>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</si>
  <si>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</si>
  <si>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</si>
  <si>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</si>
  <si>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</si>
  <si>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</si>
  <si>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</si>
  <si>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</si>
  <si>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</si>
  <si>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</si>
  <si>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</si>
  <si>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</si>
  <si>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</si>
  <si>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</si>
  <si>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</si>
  <si>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</si>
  <si>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</si>
  <si>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</si>
  <si>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</si>
  <si>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</si>
  <si>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</si>
  <si>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</si>
  <si>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</si>
  <si>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</si>
  <si>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</si>
  <si>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</si>
  <si>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</si>
  <si>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</si>
  <si>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</si>
  <si>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</si>
  <si>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</si>
  <si>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</si>
  <si>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</si>
  <si>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</si>
  <si>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</si>
  <si>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</si>
  <si>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</si>
  <si>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</si>
  <si>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</si>
  <si>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</si>
  <si>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</si>
  <si>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</si>
  <si>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</si>
  <si>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</si>
  <si>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</si>
  <si>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</si>
  <si>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</si>
  <si>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</si>
  <si>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</si>
  <si>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</si>
  <si>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</si>
  <si>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</si>
  <si>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</si>
  <si>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</si>
  <si>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</si>
  <si>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</si>
  <si>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</si>
  <si>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</si>
  <si>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</si>
  <si>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</si>
  <si>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</si>
  <si>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</si>
  <si>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</si>
  <si>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</si>
  <si>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</si>
  <si>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</si>
  <si>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</si>
  <si>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</si>
  <si>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</si>
  <si>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</si>
  <si>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</si>
  <si>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</si>
  <si>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</si>
  <si>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</si>
  <si>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</si>
  <si>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</si>
  <si>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</si>
  <si>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</si>
  <si>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</si>
  <si>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</si>
  <si>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</si>
  <si>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</si>
  <si>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</si>
  <si>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</si>
  <si>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</si>
  <si>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</si>
  <si>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</si>
  <si>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</si>
  <si>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</si>
  <si>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</si>
  <si>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</si>
  <si>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</si>
  <si>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</si>
  <si>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</si>
  <si>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</si>
  <si>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</si>
  <si>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</si>
  <si>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</si>
  <si>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</si>
  <si>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</si>
  <si>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</si>
  <si>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</si>
  <si>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</si>
  <si>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</si>
  <si>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</si>
  <si>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</si>
  <si>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</si>
  <si>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</si>
  <si>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</si>
  <si>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</si>
  <si>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</si>
  <si>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</si>
  <si>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</si>
  <si>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</si>
  <si>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</si>
  <si>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</si>
  <si>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</si>
  <si>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</si>
  <si>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</si>
  <si>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</si>
  <si>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</si>
  <si>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</si>
  <si>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</si>
  <si>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</si>
  <si>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</si>
  <si>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</si>
  <si>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</si>
  <si>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</si>
  <si>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</si>
  <si>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</si>
  <si>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</si>
  <si>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</si>
  <si>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</si>
  <si>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</si>
  <si>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</si>
  <si>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</si>
  <si>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</si>
  <si>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</si>
  <si>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</si>
  <si>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</si>
  <si>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</si>
  <si>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</si>
  <si>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</si>
  <si>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</si>
  <si>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</si>
  <si>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</si>
  <si>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</si>
  <si>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</si>
  <si>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</si>
  <si>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</si>
  <si>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</si>
  <si>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</si>
  <si>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</si>
  <si>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</si>
  <si>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</si>
  <si>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</si>
  <si>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</si>
  <si>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</si>
  <si>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</si>
  <si>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</si>
  <si>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</si>
  <si>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</si>
  <si>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</si>
  <si>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</si>
  <si>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</si>
  <si>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</si>
  <si>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</si>
  <si>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</si>
  <si>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</si>
  <si>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</si>
  <si>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</si>
  <si>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</si>
  <si>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</si>
  <si>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</si>
  <si>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</si>
  <si>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</si>
  <si>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</si>
  <si>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</si>
  <si>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</si>
  <si>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</si>
  <si>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</si>
  <si>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</si>
  <si>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</si>
  <si>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</si>
  <si>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</si>
  <si>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</si>
  <si>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</si>
  <si>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</si>
  <si>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</si>
  <si>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</si>
  <si>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</si>
  <si>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</si>
  <si>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</si>
  <si>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</si>
  <si>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</si>
  <si>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</si>
  <si>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</si>
  <si>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</si>
  <si>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</si>
  <si>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</si>
  <si>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</si>
  <si>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</si>
  <si>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</si>
  <si>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</si>
  <si>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</si>
  <si>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</si>
  <si>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</si>
  <si>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</si>
  <si>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</si>
  <si>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</si>
  <si>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</si>
  <si>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</si>
  <si>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</si>
  <si>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</si>
  <si>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</si>
  <si>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</si>
  <si>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</si>
  <si>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</si>
  <si>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</si>
  <si>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</si>
  <si>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</si>
  <si>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</si>
  <si>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</si>
  <si>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</si>
  <si>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</si>
  <si>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</si>
  <si>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</si>
  <si>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</si>
  <si>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</si>
  <si>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</si>
  <si>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</si>
  <si>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</si>
  <si>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</si>
  <si>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</si>
  <si>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</si>
  <si>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</si>
  <si>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</si>
  <si>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</si>
  <si>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</si>
  <si>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</si>
  <si>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</si>
  <si>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</si>
  <si>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</si>
  <si>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</si>
  <si>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</si>
  <si>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</si>
  <si>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</si>
  <si>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</si>
  <si>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</si>
  <si>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</si>
  <si>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</si>
  <si>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</si>
  <si>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</si>
  <si>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</si>
  <si>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</si>
  <si>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</si>
  <si>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</si>
  <si>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</si>
  <si>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</si>
  <si>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</si>
  <si>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</si>
  <si>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</si>
  <si>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</si>
  <si>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</si>
  <si>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</si>
  <si>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</si>
  <si>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</si>
  <si>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</si>
  <si>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</si>
  <si>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</si>
  <si>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</si>
  <si>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</si>
  <si>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</si>
  <si>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</si>
  <si>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</si>
  <si>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</si>
  <si>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</si>
  <si>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</si>
  <si>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</si>
  <si>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</si>
  <si>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</si>
  <si>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</si>
  <si>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</si>
  <si>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</si>
  <si>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</si>
  <si>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</si>
  <si>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</si>
  <si>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</si>
  <si>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</si>
  <si>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</si>
  <si>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</si>
  <si>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</si>
  <si>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</si>
  <si>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</si>
  <si>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</si>
  <si>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</si>
  <si>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</si>
  <si>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</si>
  <si>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</si>
  <si>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</si>
  <si>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</si>
  <si>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</si>
  <si>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</si>
  <si>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</si>
  <si>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</si>
  <si>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</si>
  <si>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</si>
  <si>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</si>
  <si>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</si>
  <si>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</si>
  <si>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</si>
  <si>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</si>
  <si>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</si>
  <si>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</si>
  <si>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</si>
  <si>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</si>
  <si>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</si>
  <si>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</si>
  <si>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</si>
  <si>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</si>
  <si>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</si>
  <si>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</si>
  <si>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</si>
  <si>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</si>
  <si>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</si>
  <si>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</si>
  <si>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</si>
  <si>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</si>
  <si>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</si>
  <si>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</si>
  <si>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</si>
  <si>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</si>
  <si>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</si>
  <si>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</si>
  <si>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</si>
  <si>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</si>
  <si>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</si>
  <si>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</si>
  <si>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</si>
  <si>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</si>
  <si>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</si>
  <si>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</si>
  <si>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</si>
  <si>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</si>
  <si>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</si>
  <si>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</si>
  <si>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</si>
  <si>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</si>
  <si>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</si>
  <si>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</si>
  <si>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</si>
  <si>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</si>
  <si>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</si>
  <si>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</si>
  <si>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</si>
  <si>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</si>
  <si>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</si>
  <si>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</si>
  <si>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</si>
  <si>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</si>
  <si>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</si>
  <si>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</si>
  <si>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</si>
  <si>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</si>
  <si>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</si>
  <si>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</si>
  <si>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</si>
  <si>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</si>
  <si>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</si>
  <si>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</si>
  <si>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</si>
  <si>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</si>
  <si>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</si>
  <si>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</si>
  <si>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</si>
  <si>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</si>
  <si>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</si>
  <si>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</si>
  <si>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</si>
  <si>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</si>
  <si>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</si>
  <si>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</si>
  <si>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</si>
  <si>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</si>
  <si>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</si>
  <si>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</si>
  <si>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</si>
  <si>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</si>
  <si>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</si>
  <si>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</si>
  <si>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</si>
  <si>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</si>
  <si>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</si>
  <si>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</si>
  <si>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</si>
  <si>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</si>
  <si>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</si>
  <si>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</si>
  <si>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</si>
  <si>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</si>
  <si>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</si>
  <si>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</si>
  <si>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</si>
  <si>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</si>
  <si>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</si>
  <si>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</si>
  <si>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</si>
  <si>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</si>
  <si>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</si>
  <si>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</si>
  <si>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</si>
  <si>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</si>
  <si>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</si>
  <si>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</si>
  <si>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</si>
  <si>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</si>
  <si>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</si>
  <si>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</si>
  <si>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</si>
  <si>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</si>
  <si>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</si>
  <si>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</si>
  <si>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</si>
  <si>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</si>
  <si>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</si>
  <si>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</si>
  <si>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</si>
  <si>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</si>
  <si>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</si>
  <si>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</si>
  <si>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</si>
  <si>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</si>
  <si>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</si>
  <si>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</si>
  <si>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</si>
  <si>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</si>
  <si>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</si>
  <si>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</si>
  <si>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</si>
  <si>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</si>
  <si>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</si>
  <si>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</si>
  <si>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</si>
  <si>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</si>
  <si>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</si>
  <si>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</si>
  <si>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</si>
  <si>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</si>
  <si>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</si>
  <si>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</si>
  <si>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</si>
  <si>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</si>
  <si>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</si>
  <si>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</si>
  <si>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</si>
  <si>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</si>
  <si>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</si>
  <si>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</si>
  <si>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</si>
  <si>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</si>
  <si>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</si>
  <si>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</si>
  <si>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</si>
  <si>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</si>
  <si>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</si>
  <si>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</si>
  <si>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</si>
  <si>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</si>
  <si>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</si>
  <si>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</si>
  <si>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</si>
  <si>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</si>
  <si>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</si>
  <si>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</si>
  <si>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</si>
  <si>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</si>
  <si>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</si>
  <si>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</si>
  <si>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</si>
  <si>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</si>
  <si>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</si>
  <si>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</si>
  <si>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</si>
  <si>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</si>
  <si>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</si>
  <si>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</si>
  <si>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</si>
  <si>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</si>
  <si>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</si>
  <si>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</si>
  <si>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</si>
  <si>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</si>
  <si>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</si>
  <si>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</si>
  <si>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</si>
  <si>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</si>
  <si>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</si>
  <si>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</si>
  <si>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</si>
  <si>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</si>
  <si>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</si>
  <si>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</si>
  <si>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</si>
  <si>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</si>
  <si>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</si>
  <si>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</si>
  <si>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</si>
  <si>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</si>
  <si>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</si>
  <si>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</si>
  <si>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</si>
  <si>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</si>
  <si>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</si>
  <si>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</si>
  <si>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</si>
  <si>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</si>
  <si>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</si>
  <si>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</si>
  <si>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</si>
  <si>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</si>
  <si>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</si>
  <si>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</si>
  <si>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</si>
  <si>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</si>
  <si>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</si>
  <si>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</si>
  <si>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</si>
  <si>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</si>
  <si>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</si>
  <si>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</si>
  <si>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</si>
  <si>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</si>
  <si>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</si>
  <si>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</si>
  <si>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</si>
  <si>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</si>
  <si>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</si>
  <si>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</si>
  <si>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</si>
  <si>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</si>
  <si>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</si>
  <si>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</si>
  <si>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</si>
  <si>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</si>
  <si>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</si>
  <si>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</si>
  <si>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</si>
  <si>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</si>
  <si>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</si>
  <si>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</si>
  <si>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</si>
  <si>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</si>
  <si>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</si>
  <si>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</si>
  <si>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</si>
  <si>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</si>
  <si>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</si>
  <si>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</si>
  <si>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</si>
  <si>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</si>
  <si>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</si>
  <si>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</si>
  <si>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</si>
  <si>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</si>
  <si>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</si>
  <si>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</si>
  <si>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</si>
  <si>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</si>
  <si>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</si>
  <si>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</si>
  <si>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</si>
  <si>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</si>
  <si>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</si>
  <si>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</si>
  <si>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</si>
  <si>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</si>
  <si>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</si>
  <si>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</si>
  <si>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</si>
  <si>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</si>
  <si>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</si>
  <si>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</si>
  <si>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</si>
  <si>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</si>
  <si>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</si>
  <si>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</si>
  <si>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</si>
  <si>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</si>
  <si>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</si>
  <si>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</si>
  <si>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</si>
  <si>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</si>
  <si>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</si>
  <si>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</si>
  <si>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</si>
  <si>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</si>
  <si>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</si>
  <si>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</si>
  <si>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</si>
  <si>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</si>
  <si>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</si>
  <si>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</si>
  <si>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</si>
  <si>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</si>
  <si>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</si>
  <si>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</si>
  <si>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</si>
  <si>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</si>
  <si>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</si>
  <si>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</si>
  <si>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</si>
  <si>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</si>
  <si>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</si>
  <si>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</si>
  <si>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</si>
  <si>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</si>
  <si>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</si>
  <si>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</si>
  <si>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</si>
  <si>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</si>
  <si>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</si>
  <si>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</si>
  <si>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</si>
  <si>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</si>
  <si>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</si>
  <si>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</si>
  <si>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</si>
  <si>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</si>
  <si>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</si>
  <si>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</si>
  <si>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</si>
  <si>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</si>
  <si>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</si>
  <si>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</si>
  <si>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</si>
  <si>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</si>
  <si>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</si>
  <si>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</si>
  <si>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</si>
  <si>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</si>
  <si>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</si>
  <si>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</si>
  <si>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</si>
  <si>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</si>
  <si>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</si>
  <si>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</si>
  <si>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</si>
  <si>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</si>
  <si>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</si>
  <si>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</si>
  <si>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</si>
  <si>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</si>
  <si>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</si>
  <si>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</si>
  <si>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</si>
  <si>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</si>
  <si>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</si>
  <si>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</si>
  <si>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</si>
  <si>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</si>
  <si>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</si>
  <si>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</si>
  <si>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</si>
  <si>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</si>
  <si>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</si>
  <si>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</si>
  <si>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</si>
  <si>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</si>
  <si>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</si>
  <si>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</si>
  <si>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</si>
  <si>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</si>
  <si>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</si>
  <si>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</si>
  <si>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</si>
  <si>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</si>
  <si>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</si>
  <si>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</si>
  <si>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</si>
  <si>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</si>
  <si>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</si>
  <si>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</si>
  <si>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</si>
  <si>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</si>
  <si>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</si>
  <si>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</si>
  <si>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</si>
  <si>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</si>
  <si>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</si>
  <si>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</si>
  <si>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</si>
  <si>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</si>
  <si>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</si>
  <si>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</si>
  <si>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</si>
  <si>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</si>
  <si>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</si>
  <si>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</si>
  <si>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</si>
  <si>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</si>
  <si>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</si>
  <si>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</si>
  <si>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</si>
  <si>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</si>
  <si>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</si>
  <si>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</si>
  <si>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</si>
  <si>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</si>
  <si>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</si>
  <si>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</si>
  <si>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</si>
  <si>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</si>
  <si>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</si>
  <si>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</si>
  <si>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</si>
  <si>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</si>
  <si>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</si>
  <si>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</si>
  <si>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</si>
  <si>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</si>
  <si>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</si>
  <si>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</si>
  <si>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</si>
  <si>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</si>
  <si>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</si>
  <si>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</si>
  <si>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</si>
  <si>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</si>
  <si>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</si>
  <si>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</si>
  <si>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</si>
  <si>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</si>
  <si>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</si>
  <si>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</si>
  <si>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</si>
  <si>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</si>
  <si>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</si>
  <si>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</si>
  <si>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</si>
  <si>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</si>
  <si>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</si>
  <si>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</si>
  <si>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</si>
  <si>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</si>
  <si>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</si>
  <si>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</si>
  <si>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</si>
  <si>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</si>
  <si>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</si>
  <si>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</si>
  <si>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</si>
  <si>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</si>
  <si>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</si>
  <si>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</si>
  <si>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</si>
  <si>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</si>
  <si>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</si>
  <si>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</si>
  <si>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</si>
  <si>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</si>
  <si>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</si>
  <si>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</si>
  <si>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</si>
  <si>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</si>
  <si>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</si>
  <si>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</si>
  <si>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</si>
  <si>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</si>
  <si>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</si>
  <si>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</si>
  <si>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</si>
  <si>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</si>
  <si>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</si>
  <si>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</si>
  <si>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</si>
  <si>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</si>
  <si>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</si>
  <si>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</si>
  <si>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</si>
  <si>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</si>
  <si>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</si>
  <si>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</si>
  <si>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</si>
  <si>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</si>
  <si>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</si>
  <si>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</si>
  <si>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</si>
  <si>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</si>
  <si>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</si>
  <si>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</si>
  <si>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</si>
  <si>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</si>
  <si>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</si>
  <si>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</si>
  <si>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</si>
  <si>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</si>
  <si>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</si>
  <si>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</si>
  <si>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</si>
  <si>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</si>
  <si>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</si>
  <si>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</si>
  <si>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</si>
  <si>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</si>
  <si>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</si>
  <si>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</si>
  <si>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</si>
  <si>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</si>
  <si>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</si>
  <si>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</si>
  <si>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</si>
  <si>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</si>
  <si>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</si>
  <si>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</si>
  <si>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</si>
  <si>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</si>
  <si>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</si>
  <si>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</si>
  <si>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</si>
  <si>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</si>
  <si>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</si>
  <si>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</si>
  <si>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</si>
  <si>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</si>
  <si>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</si>
  <si>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</si>
  <si>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</si>
  <si>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</si>
  <si>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</si>
  <si>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</si>
  <si>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</si>
  <si>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</si>
  <si>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</si>
  <si>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</si>
  <si>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</si>
  <si>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</si>
  <si>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</si>
  <si>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</si>
  <si>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</si>
  <si>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</si>
  <si>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</si>
  <si>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</si>
  <si>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</si>
  <si>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</si>
  <si>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</si>
  <si>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</si>
  <si>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</si>
  <si>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</si>
  <si>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</si>
  <si>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</si>
  <si>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</si>
  <si>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</si>
  <si>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</si>
  <si>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</si>
  <si>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</si>
  <si>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</si>
  <si>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</si>
  <si>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</si>
  <si>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</si>
  <si>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</si>
  <si>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</si>
  <si>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</si>
  <si>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</si>
  <si>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</si>
  <si>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</si>
  <si>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</si>
  <si>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</si>
  <si>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</si>
  <si>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</si>
  <si>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</si>
  <si>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</si>
  <si>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</si>
  <si>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</si>
  <si>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</si>
  <si>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</si>
  <si>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</si>
  <si>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</si>
  <si>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</si>
  <si>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</si>
  <si>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</si>
  <si>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</si>
  <si>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</si>
  <si>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</si>
  <si>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</si>
  <si>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</si>
  <si>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</si>
  <si>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</si>
  <si>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</si>
  <si>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</si>
  <si>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</si>
  <si>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</si>
  <si>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</si>
  <si>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</si>
  <si>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</si>
  <si>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</si>
  <si>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</si>
  <si>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</si>
  <si>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</si>
  <si>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</si>
  <si>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</si>
  <si>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</si>
  <si>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</si>
  <si>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</si>
  <si>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</si>
  <si>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</si>
  <si>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</si>
  <si>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</si>
  <si>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</si>
  <si>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</si>
  <si>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</si>
  <si>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</si>
  <si>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</si>
  <si>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</si>
  <si>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</si>
  <si>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</si>
  <si>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</si>
  <si>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</si>
  <si>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</si>
  <si>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</si>
  <si>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</si>
  <si>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</si>
  <si>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</si>
  <si>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</si>
  <si>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</si>
  <si>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</si>
  <si>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</si>
  <si>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</si>
  <si>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</si>
  <si>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</si>
  <si>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</si>
  <si>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</si>
  <si>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</si>
  <si>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</si>
  <si>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</si>
  <si>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</si>
  <si>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</si>
  <si>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</si>
  <si>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</si>
  <si>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</si>
  <si>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</si>
  <si>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</si>
  <si>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</si>
  <si>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</si>
  <si>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</si>
  <si>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</si>
  <si>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</si>
  <si>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</si>
  <si>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</si>
  <si>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</si>
  <si>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</si>
  <si>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</si>
  <si>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</si>
  <si>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</si>
  <si>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</si>
  <si>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</si>
  <si>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</si>
  <si>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</si>
  <si>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</si>
  <si>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</si>
  <si>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</si>
  <si>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</si>
  <si>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</si>
  <si>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</si>
  <si>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</si>
  <si>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</si>
  <si>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</si>
  <si>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</si>
  <si>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</si>
  <si>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</si>
  <si>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</si>
  <si>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</si>
  <si>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</si>
  <si>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</si>
  <si>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</si>
  <si>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</si>
  <si>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</si>
  <si>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</si>
  <si>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</si>
  <si>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</si>
  <si>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</si>
  <si>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</si>
  <si>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</si>
  <si>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</si>
  <si>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</si>
  <si>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</si>
  <si>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</si>
  <si>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</si>
  <si>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</si>
  <si>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</si>
  <si>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</si>
  <si>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</si>
  <si>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</si>
  <si>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</si>
  <si>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</si>
  <si>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</si>
  <si>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</si>
  <si>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</si>
  <si>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</si>
  <si>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</si>
  <si>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</si>
  <si>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</si>
  <si>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</si>
  <si>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</si>
  <si>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</si>
  <si>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</si>
  <si>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</si>
  <si>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</si>
  <si>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</si>
  <si>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</si>
  <si>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</si>
  <si>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</si>
  <si>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</si>
  <si>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</si>
  <si>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</si>
  <si>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</si>
  <si>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</si>
  <si>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</si>
  <si>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</si>
  <si>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</si>
  <si>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</si>
  <si>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</si>
  <si>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</si>
  <si>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</si>
  <si>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</si>
  <si>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</si>
  <si>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</si>
  <si>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</si>
  <si>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</si>
  <si>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</si>
  <si>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</si>
  <si>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</si>
  <si>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</si>
  <si>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</si>
  <si>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</si>
  <si>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</si>
  <si>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</si>
  <si>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</si>
  <si>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</si>
  <si>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</si>
  <si>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</si>
  <si>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</si>
  <si>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</si>
  <si>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</si>
  <si>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</si>
  <si>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</si>
  <si>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</si>
  <si>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</si>
  <si>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</si>
  <si>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</si>
  <si>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</si>
  <si>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</si>
  <si>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</si>
  <si>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</si>
  <si>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</si>
  <si>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</si>
  <si>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</si>
  <si>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</si>
  <si>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</si>
  <si>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</si>
  <si>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</si>
  <si>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</si>
  <si>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</si>
  <si>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</si>
  <si>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</si>
  <si>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</si>
  <si>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</si>
  <si>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</si>
  <si>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</si>
  <si>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</si>
  <si>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</si>
  <si>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</si>
  <si>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</si>
  <si>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</si>
  <si>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</si>
  <si>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</si>
  <si>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</si>
  <si>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</si>
  <si>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</si>
  <si>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</si>
  <si>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</si>
  <si>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</si>
  <si>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</si>
  <si>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</si>
  <si>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</si>
  <si>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</si>
  <si>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</si>
  <si>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</si>
  <si>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</si>
  <si>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</si>
  <si>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</si>
  <si>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</si>
  <si>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</si>
  <si>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</si>
  <si>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</si>
  <si>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</si>
  <si>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</si>
  <si>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</si>
  <si>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</si>
  <si>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</si>
  <si>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</si>
  <si>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</si>
  <si>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</si>
  <si>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</si>
  <si>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</si>
  <si>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</si>
  <si>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</si>
  <si>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</si>
  <si>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</si>
  <si>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</si>
  <si>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</si>
  <si>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</si>
  <si>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</si>
  <si>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</si>
  <si>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</si>
  <si>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</si>
  <si>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</si>
  <si>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</si>
  <si>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</si>
  <si>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</si>
  <si>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</si>
  <si>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</si>
  <si>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</si>
  <si>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</si>
  <si>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</si>
  <si>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</si>
  <si>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</si>
  <si>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</si>
  <si>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</si>
  <si>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</si>
  <si>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</si>
  <si>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</si>
  <si>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</si>
  <si>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</si>
  <si>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</si>
  <si>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</si>
  <si>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</si>
  <si>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</si>
  <si>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</si>
  <si>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</si>
  <si>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</si>
  <si>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</si>
  <si>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</si>
  <si>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</si>
  <si>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</si>
  <si>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</si>
  <si>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</si>
  <si>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</si>
  <si>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</si>
  <si>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</si>
  <si>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</si>
  <si>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</si>
  <si>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</si>
  <si>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</si>
  <si>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</si>
  <si>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</si>
  <si>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</si>
  <si>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</si>
  <si>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</si>
  <si>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</si>
  <si>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</si>
  <si>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</si>
  <si>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</si>
  <si>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</si>
  <si>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</si>
  <si>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</si>
  <si>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</si>
  <si>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</si>
  <si>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</si>
  <si>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</si>
  <si>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</si>
  <si>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</si>
  <si>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</si>
  <si>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</si>
  <si>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</si>
  <si>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</si>
  <si>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</si>
  <si>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</si>
  <si>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</si>
  <si>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</si>
  <si>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</si>
  <si>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</si>
  <si>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</si>
  <si>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</si>
  <si>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</si>
  <si>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</si>
  <si>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</si>
  <si>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</si>
  <si>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</si>
  <si>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</si>
  <si>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</si>
  <si>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</si>
  <si>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</si>
  <si>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</si>
  <si>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</si>
  <si>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</si>
  <si>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</si>
  <si>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</si>
  <si>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</si>
  <si>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</si>
  <si>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</si>
  <si>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</si>
  <si>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</si>
  <si>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</si>
  <si>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</si>
  <si>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</si>
  <si>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</si>
  <si>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</si>
  <si>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</si>
  <si>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</si>
  <si>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</si>
  <si>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</si>
  <si>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</si>
  <si>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</si>
  <si>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</si>
  <si>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</si>
  <si>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</si>
  <si>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</si>
  <si>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</si>
  <si>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</si>
  <si>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</si>
  <si>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</si>
  <si>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</si>
  <si>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</si>
  <si>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</si>
  <si>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</si>
  <si>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</si>
  <si>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</si>
  <si>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</si>
  <si>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</si>
  <si>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</si>
  <si>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</si>
  <si>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</si>
  <si>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</si>
  <si>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</si>
  <si>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</si>
  <si>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</si>
  <si>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</si>
  <si>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</si>
  <si>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</si>
  <si>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</si>
  <si>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</si>
  <si>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</si>
  <si>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</si>
  <si>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</si>
  <si>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</si>
  <si>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</si>
  <si>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</si>
  <si>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</si>
  <si>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</si>
  <si>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</si>
  <si>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</si>
  <si>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</si>
  <si>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</si>
  <si>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</si>
  <si>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</si>
  <si>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</si>
  <si>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</si>
  <si>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</si>
  <si>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</si>
  <si>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</si>
  <si>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</si>
  <si>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</si>
  <si>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</si>
  <si>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</si>
  <si>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</si>
  <si>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</si>
  <si>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</si>
  <si>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</si>
  <si>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</si>
  <si>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</si>
  <si>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</si>
  <si>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</si>
  <si>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</si>
  <si>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</si>
  <si>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</si>
  <si>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</si>
  <si>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</si>
  <si>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</si>
  <si>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</si>
  <si>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</si>
  <si>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</si>
  <si>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</si>
  <si>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</si>
  <si>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</si>
  <si>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</si>
  <si>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</si>
  <si>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</si>
  <si>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</si>
  <si>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</si>
  <si>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</si>
  <si>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</si>
  <si>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</si>
  <si>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</si>
  <si>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</si>
  <si>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</si>
  <si>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</si>
  <si>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</si>
  <si>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</si>
  <si>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</si>
  <si>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</si>
  <si>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</si>
  <si>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</si>
  <si>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</si>
  <si>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</si>
  <si>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</si>
  <si>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</si>
  <si>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</si>
  <si>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</si>
  <si>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</si>
  <si>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</si>
  <si>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</si>
  <si>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</si>
  <si>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</si>
  <si>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</si>
  <si>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</si>
  <si>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</si>
  <si>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</si>
  <si>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</si>
  <si>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</si>
  <si>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</si>
  <si>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</si>
  <si>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</si>
  <si>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</si>
  <si>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</si>
  <si>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</si>
  <si>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</si>
  <si>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</si>
  <si>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</si>
  <si>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</si>
  <si>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</si>
  <si>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</si>
  <si>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</si>
  <si>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</si>
  <si>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</si>
  <si>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</si>
  <si>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</si>
  <si>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</si>
  <si>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</si>
  <si>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</si>
  <si>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</si>
  <si>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</si>
  <si>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</si>
  <si>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</si>
  <si>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</si>
  <si>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</si>
  <si>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</si>
  <si>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</si>
  <si>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</si>
  <si>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</si>
  <si>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</si>
  <si>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</si>
  <si>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</si>
  <si>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</si>
  <si>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</si>
  <si>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</si>
  <si>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</si>
  <si>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</si>
  <si>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</si>
  <si>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</si>
  <si>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</si>
  <si>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</si>
  <si>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</si>
  <si>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</si>
  <si>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</si>
  <si>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</si>
  <si>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</si>
  <si>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</si>
  <si>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</si>
  <si>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</si>
  <si>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</si>
  <si>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</si>
  <si>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</si>
  <si>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</si>
  <si>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</si>
  <si>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</si>
  <si>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</si>
  <si>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</si>
  <si>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</si>
  <si>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</si>
  <si>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</si>
  <si>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</si>
  <si>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</si>
  <si>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</si>
  <si>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</si>
  <si>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</si>
  <si>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</si>
  <si>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</si>
  <si>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</si>
  <si>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</si>
  <si>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</si>
  <si>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</si>
  <si>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</si>
  <si>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</si>
  <si>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</si>
  <si>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</si>
  <si>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</si>
  <si>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</si>
  <si>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</si>
  <si>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</si>
  <si>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</si>
  <si>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</si>
  <si>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</si>
  <si>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</si>
  <si>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</si>
  <si>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</si>
  <si>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</si>
  <si>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</si>
  <si>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</si>
  <si>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</si>
  <si>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</si>
  <si>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</si>
  <si>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</si>
  <si>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</si>
  <si>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</si>
  <si>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</si>
  <si>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</si>
  <si>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</si>
  <si>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</si>
  <si>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</si>
  <si>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</si>
  <si>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</si>
  <si>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</si>
  <si>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</si>
  <si>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</si>
  <si>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</si>
  <si>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</si>
  <si>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</si>
  <si>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</si>
  <si>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</si>
  <si>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</si>
  <si>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</si>
  <si>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</si>
  <si>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</si>
  <si>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</si>
  <si>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</si>
  <si>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</si>
  <si>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</si>
  <si>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</si>
  <si>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</si>
  <si>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</si>
  <si>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</si>
  <si>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</si>
  <si>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</si>
  <si>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</si>
  <si>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</si>
  <si>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</si>
  <si>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</si>
  <si>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</si>
  <si>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</si>
  <si>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</si>
  <si>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</si>
  <si>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</si>
  <si>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</si>
  <si>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</si>
  <si>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</si>
  <si>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</si>
  <si>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</si>
  <si>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</si>
  <si>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</si>
  <si>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</si>
  <si>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</si>
  <si>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</si>
  <si>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</si>
  <si>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</si>
  <si>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</si>
  <si>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</si>
  <si>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</si>
  <si>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</si>
  <si>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</si>
  <si>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</si>
  <si>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</si>
  <si>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</si>
  <si>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</si>
  <si>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</si>
  <si>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</si>
  <si>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</si>
  <si>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</si>
  <si>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</si>
  <si>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</si>
  <si>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</si>
  <si>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</si>
  <si>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</si>
  <si>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</si>
  <si>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</si>
  <si>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</si>
  <si>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</si>
  <si>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</si>
  <si>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</si>
  <si>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</si>
  <si>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</si>
  <si>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</si>
  <si>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</si>
  <si>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</si>
  <si>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</si>
  <si>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</si>
  <si>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</si>
  <si>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</si>
  <si>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</si>
  <si>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</si>
  <si>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</si>
  <si>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</si>
  <si>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</si>
  <si>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</si>
  <si>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</si>
  <si>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</si>
  <si>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</si>
  <si>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</si>
  <si>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</si>
  <si>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</si>
  <si>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</si>
  <si>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</si>
  <si>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</si>
  <si>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</si>
  <si>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</si>
  <si>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</si>
  <si>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</si>
  <si>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</si>
  <si>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</si>
  <si>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</si>
  <si>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</si>
  <si>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</si>
  <si>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</si>
  <si>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</si>
  <si>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</si>
  <si>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</si>
  <si>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</si>
  <si>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</si>
  <si>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</si>
  <si>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</si>
  <si>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</si>
  <si>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</si>
  <si>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</si>
  <si>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</si>
  <si>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</si>
  <si>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</si>
  <si>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</si>
  <si>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</si>
  <si>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</si>
  <si>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</si>
  <si>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</si>
  <si>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</si>
  <si>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</si>
  <si>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</si>
  <si>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</si>
  <si>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</si>
  <si>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</si>
  <si>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</si>
  <si>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</si>
  <si>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</si>
  <si>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</si>
  <si>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</si>
  <si>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</si>
  <si>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</si>
  <si>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</si>
  <si>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</si>
  <si>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</si>
  <si>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</si>
  <si>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</si>
  <si>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</si>
  <si>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</si>
  <si>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</si>
  <si>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</si>
  <si>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</si>
  <si>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</si>
  <si>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</si>
  <si>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</si>
  <si>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</si>
  <si>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</si>
  <si>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</si>
  <si>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</si>
  <si>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</si>
  <si>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</si>
  <si>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</si>
  <si>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</si>
  <si>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</si>
  <si>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</si>
  <si>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</si>
  <si>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</si>
  <si>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</si>
  <si>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</si>
  <si>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</si>
  <si>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</si>
  <si>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</si>
  <si>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</si>
  <si>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</si>
  <si>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</si>
  <si>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</si>
  <si>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</si>
  <si>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</si>
  <si>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</si>
  <si>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</si>
  <si>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</si>
  <si>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</si>
  <si>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</si>
  <si>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</si>
  <si>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</si>
  <si>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</si>
  <si>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</si>
  <si>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</si>
  <si>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</si>
  <si>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</si>
  <si>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</si>
  <si>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</si>
  <si>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</si>
  <si>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</si>
  <si>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</si>
  <si>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</si>
  <si>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</si>
  <si>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</si>
  <si>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</si>
  <si>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</si>
  <si>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</si>
  <si>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</si>
  <si>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</si>
  <si>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</si>
  <si>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</si>
  <si>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</si>
  <si>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</si>
  <si>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</si>
  <si>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</si>
  <si>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</si>
  <si>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</si>
  <si>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</si>
  <si>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</si>
  <si>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</si>
  <si>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</si>
  <si>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</si>
  <si>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</si>
  <si>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</si>
  <si>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</si>
  <si>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</si>
  <si>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</si>
  <si>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</si>
  <si>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</si>
  <si>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</si>
  <si>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</si>
  <si>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</si>
  <si>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</si>
  <si>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</si>
  <si>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</si>
  <si>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</si>
  <si>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</si>
  <si>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</si>
  <si>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</si>
  <si>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</si>
  <si>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</si>
  <si>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</si>
  <si>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</si>
  <si>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</si>
  <si>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</si>
  <si>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</si>
  <si>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</si>
  <si>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</si>
  <si>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</si>
  <si>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</si>
  <si>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</si>
  <si>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</si>
  <si>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</si>
  <si>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</si>
  <si>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</si>
  <si>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</si>
  <si>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</si>
  <si>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</si>
  <si>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</si>
  <si>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</si>
  <si>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</si>
  <si>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</si>
  <si>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</si>
  <si>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</si>
  <si>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</si>
  <si>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</si>
  <si>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</si>
  <si>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</si>
  <si>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</si>
  <si>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</si>
  <si>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</si>
  <si>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</si>
  <si>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</si>
  <si>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</si>
  <si>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</si>
  <si>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</si>
  <si>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</si>
  <si>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</si>
  <si>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</si>
  <si>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</si>
  <si>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</si>
  <si>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</si>
  <si>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</si>
  <si>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</si>
  <si>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</si>
  <si>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</si>
  <si>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</si>
  <si>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</si>
  <si>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</si>
  <si>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</si>
  <si>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</si>
  <si>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</si>
  <si>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</si>
  <si>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</si>
  <si>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</si>
  <si>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</si>
  <si>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</si>
  <si>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</si>
  <si>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</si>
  <si>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</si>
  <si>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</si>
  <si>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</si>
  <si>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</si>
  <si>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</si>
  <si>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</si>
  <si>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</si>
  <si>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</si>
  <si>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</si>
  <si>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</si>
  <si>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</si>
  <si>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</si>
  <si>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</si>
  <si>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</si>
  <si>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</si>
  <si>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</si>
  <si>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</si>
  <si>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</si>
  <si>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</si>
  <si>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</si>
  <si>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</si>
  <si>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</si>
  <si>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</si>
  <si>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</si>
  <si>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</si>
  <si>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</si>
  <si>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</si>
  <si>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</si>
  <si>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</si>
  <si>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</si>
  <si>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</si>
  <si>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</si>
  <si>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</si>
  <si>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</si>
  <si>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</si>
  <si>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</si>
  <si>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</si>
  <si>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</si>
  <si>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</si>
  <si>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</si>
  <si>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</si>
  <si>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</si>
  <si>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</si>
  <si>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</si>
  <si>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</si>
  <si>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</si>
  <si>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</si>
  <si>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</si>
  <si>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</si>
  <si>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</si>
  <si>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</si>
  <si>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</si>
  <si>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</si>
  <si>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</si>
  <si>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</si>
  <si>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</si>
  <si>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</si>
  <si>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</si>
  <si>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</si>
  <si>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</si>
  <si>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</si>
  <si>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</si>
  <si>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</si>
  <si>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</si>
  <si>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</si>
  <si>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</si>
  <si>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</si>
  <si>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</si>
  <si>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</si>
  <si>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</si>
  <si>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</si>
  <si>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</si>
  <si>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</si>
  <si>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</si>
  <si>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</si>
  <si>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</si>
  <si>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</si>
  <si>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</si>
  <si>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</si>
  <si>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</si>
  <si>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</si>
  <si>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</si>
  <si>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</si>
  <si>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</si>
  <si>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</si>
  <si>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</si>
  <si>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</si>
  <si>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</si>
  <si>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</si>
  <si>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</si>
  <si>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</si>
  <si>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</si>
  <si>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</si>
  <si>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</si>
  <si>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</si>
  <si>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</si>
  <si>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</si>
  <si>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</si>
  <si>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</si>
  <si>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</si>
  <si>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</si>
  <si>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</si>
  <si>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</si>
  <si>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</si>
  <si>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</si>
  <si>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</si>
  <si>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</si>
  <si>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</si>
  <si>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</si>
  <si>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</si>
  <si>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</si>
  <si>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</si>
  <si>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</si>
  <si>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</si>
  <si>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</si>
  <si>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</si>
  <si>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</si>
  <si>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</si>
  <si>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</si>
  <si>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</si>
  <si>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</si>
  <si>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</si>
  <si>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</si>
  <si>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</si>
  <si>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</si>
  <si>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</si>
  <si>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</si>
  <si>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</si>
  <si>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</si>
  <si>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</si>
  <si>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</si>
  <si>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</si>
  <si>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</si>
  <si>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</si>
  <si>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</si>
  <si>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</si>
  <si>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</si>
  <si>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</si>
  <si>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</si>
  <si>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</si>
  <si>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</si>
  <si>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</si>
  <si>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</si>
  <si>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</si>
  <si>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</si>
  <si>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</si>
  <si>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</si>
  <si>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</si>
  <si>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</si>
  <si>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</si>
  <si>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</si>
  <si>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</si>
  <si>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</si>
  <si>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</si>
  <si>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</si>
  <si>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</si>
  <si>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</si>
  <si>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</si>
  <si>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</si>
  <si>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</si>
  <si>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</si>
  <si>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</si>
  <si>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</si>
  <si>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</si>
  <si>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</si>
  <si>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</si>
  <si>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</si>
  <si>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</si>
  <si>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</si>
  <si>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</si>
  <si>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</si>
  <si>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</si>
  <si>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</si>
  <si>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</si>
  <si>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</si>
  <si>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</si>
  <si>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</si>
  <si>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</si>
  <si>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</si>
  <si>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</si>
  <si>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</si>
  <si>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</si>
  <si>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</si>
  <si>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</si>
  <si>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</si>
  <si>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</si>
  <si>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</si>
  <si>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</si>
  <si>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</si>
  <si>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</si>
  <si>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</si>
  <si>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</si>
  <si>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</si>
  <si>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</si>
  <si>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</si>
  <si>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</si>
  <si>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</si>
  <si>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</si>
  <si>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</si>
  <si>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</si>
  <si>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</si>
  <si>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</si>
  <si>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</si>
  <si>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</si>
  <si>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</si>
  <si>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</si>
  <si>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</si>
  <si>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</si>
  <si>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</si>
  <si>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</si>
  <si>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</si>
  <si>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</si>
  <si>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</si>
  <si>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</si>
  <si>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</si>
  <si>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</si>
  <si>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</si>
  <si>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</si>
  <si>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</si>
  <si>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</si>
  <si>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</si>
  <si>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</si>
  <si>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</si>
  <si>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</si>
  <si>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</si>
  <si>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</si>
  <si>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</si>
  <si>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</si>
  <si>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</si>
  <si>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</si>
  <si>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</si>
  <si>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</si>
  <si>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</si>
  <si>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</si>
  <si>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</si>
  <si>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</si>
  <si>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</si>
  <si>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</si>
  <si>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</si>
  <si>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</si>
  <si>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</si>
  <si>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</si>
  <si>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</si>
  <si>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</si>
  <si>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</si>
  <si>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</si>
  <si>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</si>
  <si>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</si>
  <si>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</si>
  <si>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</si>
  <si>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</si>
  <si>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</si>
  <si>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</si>
  <si>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</si>
  <si>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</si>
  <si>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</si>
  <si>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</si>
  <si>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</si>
  <si>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</si>
  <si>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</si>
  <si>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</si>
  <si>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</si>
  <si>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</si>
  <si>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</si>
  <si>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</si>
  <si>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</si>
  <si>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</si>
  <si>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</si>
  <si>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</si>
  <si>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</si>
  <si>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</si>
  <si>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</si>
  <si>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</si>
  <si>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</si>
  <si>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</si>
  <si>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</si>
  <si>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</si>
  <si>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</si>
  <si>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</si>
  <si>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</si>
  <si>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</si>
  <si>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</si>
  <si>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</si>
  <si>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</si>
  <si>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</si>
  <si>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</si>
  <si>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</si>
  <si>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</si>
  <si>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</si>
  <si>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</si>
  <si>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</si>
  <si>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</si>
  <si>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</si>
  <si>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</si>
  <si>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</si>
  <si>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</si>
  <si>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</si>
  <si>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</si>
  <si>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</si>
  <si>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</si>
  <si>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</si>
  <si>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</si>
  <si>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</si>
  <si>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</si>
  <si>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</si>
  <si>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</si>
  <si>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</si>
  <si>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</si>
  <si>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</si>
  <si>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</si>
  <si>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</si>
  <si>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</si>
  <si>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</si>
  <si>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</si>
  <si>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</si>
  <si>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</si>
  <si>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</si>
  <si>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</si>
  <si>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</si>
  <si>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</si>
  <si>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</si>
  <si>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</si>
  <si>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</si>
  <si>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</si>
  <si>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</si>
  <si>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</si>
  <si>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</si>
  <si>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</si>
  <si>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</si>
  <si>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</si>
  <si>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</si>
  <si>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</si>
  <si>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</si>
  <si>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</si>
  <si>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</si>
  <si>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</si>
  <si>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</si>
  <si>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</si>
  <si>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</si>
  <si>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</si>
  <si>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</si>
  <si>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</si>
  <si>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</si>
  <si>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</si>
  <si>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</si>
  <si>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</si>
  <si>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</si>
  <si>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</si>
  <si>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</si>
  <si>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</si>
  <si>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</si>
  <si>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</si>
  <si>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</si>
  <si>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</si>
  <si>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</si>
  <si>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</si>
  <si>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</si>
  <si>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</si>
  <si>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</si>
  <si>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</si>
  <si>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</si>
  <si>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</si>
  <si>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</si>
  <si>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</si>
  <si>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</si>
  <si>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</si>
  <si>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</si>
  <si>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</si>
  <si>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</si>
  <si>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</si>
  <si>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</si>
  <si>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</si>
  <si>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</si>
  <si>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</si>
  <si>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</si>
  <si>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</si>
  <si>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</si>
  <si>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</si>
  <si>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</si>
  <si>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</si>
  <si>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</si>
  <si>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</si>
  <si>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</si>
  <si>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</si>
  <si>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</si>
  <si>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</si>
  <si>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</si>
  <si>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</si>
  <si>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</si>
  <si>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</si>
  <si>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</si>
  <si>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</si>
  <si>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</si>
  <si>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</si>
  <si>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</si>
  <si>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</si>
  <si>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</si>
  <si>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</si>
  <si>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</si>
  <si>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</si>
  <si>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</si>
  <si>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</si>
  <si>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</si>
  <si>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</si>
  <si>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</si>
  <si>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</si>
  <si>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</si>
  <si>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</si>
  <si>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</si>
  <si>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</si>
  <si>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</si>
  <si>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</si>
  <si>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</si>
  <si>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</si>
  <si>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</si>
  <si>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</si>
  <si>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</si>
  <si>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</si>
  <si>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</si>
  <si>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</si>
  <si>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</si>
  <si>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</si>
  <si>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</si>
  <si>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</si>
  <si>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</si>
  <si>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</si>
  <si>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</si>
  <si>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</si>
  <si>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</si>
  <si>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</si>
  <si>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</si>
  <si>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</si>
  <si>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</si>
  <si>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</si>
  <si>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</si>
  <si>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</si>
  <si>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</si>
  <si>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</si>
  <si>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</si>
  <si>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</si>
  <si>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</si>
  <si>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</si>
  <si>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</si>
  <si>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</si>
  <si>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</si>
  <si>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</si>
  <si>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</si>
  <si>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</si>
  <si>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</si>
  <si>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</si>
  <si>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</si>
  <si>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</si>
  <si>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</si>
  <si>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</si>
  <si>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</si>
  <si>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</si>
  <si>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</si>
  <si>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</si>
  <si>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</si>
  <si>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</si>
  <si>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</si>
  <si>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</si>
  <si>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</si>
  <si>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</si>
  <si>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</si>
  <si>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</si>
  <si>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</si>
  <si>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</si>
  <si>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</si>
  <si>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</si>
  <si>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</si>
  <si>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</si>
  <si>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</si>
  <si>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</si>
  <si>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</si>
  <si>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</si>
  <si>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</si>
  <si>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</si>
  <si>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</si>
  <si>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</si>
  <si>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</si>
  <si>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</si>
  <si>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</si>
  <si>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</si>
  <si>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</si>
  <si>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</si>
  <si>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</si>
  <si>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</si>
  <si>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</si>
  <si>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</si>
  <si>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</si>
  <si>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</si>
  <si>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</si>
  <si>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</si>
  <si>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</si>
  <si>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</si>
  <si>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</si>
  <si>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</si>
  <si>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</si>
  <si>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</si>
  <si>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</si>
  <si>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</si>
  <si>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</si>
  <si>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</si>
  <si>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</si>
  <si>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</si>
  <si>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</si>
  <si>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</si>
  <si>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</si>
  <si>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</si>
  <si>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</si>
  <si>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</si>
  <si>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</si>
  <si>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</si>
  <si>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</si>
  <si>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</si>
  <si>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</si>
  <si>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</si>
  <si>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</si>
  <si>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</si>
  <si>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</si>
  <si>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</si>
  <si>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</si>
  <si>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</si>
  <si>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</si>
  <si>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</si>
  <si>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</si>
  <si>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</si>
  <si>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</si>
  <si>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</si>
  <si>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</si>
  <si>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</si>
  <si>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</si>
  <si>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</si>
  <si>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</si>
  <si>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</si>
  <si>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</si>
  <si>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</si>
  <si>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</si>
  <si>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</si>
  <si>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</si>
  <si>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</si>
  <si>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</si>
  <si>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</si>
  <si>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</si>
  <si>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</si>
  <si>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</si>
  <si>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</si>
  <si>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</si>
  <si>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</si>
  <si>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</si>
  <si>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</si>
  <si>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</si>
  <si>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</si>
  <si>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</si>
  <si>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</si>
  <si>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</si>
  <si>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</si>
  <si>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</si>
  <si>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</si>
  <si>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</si>
  <si>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</si>
  <si>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</si>
  <si>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</si>
  <si>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</si>
  <si>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</si>
  <si>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</si>
  <si>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</si>
  <si>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</si>
  <si>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</si>
  <si>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</si>
  <si>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</si>
  <si>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</si>
  <si>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</si>
  <si>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</si>
  <si>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</si>
  <si>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</si>
  <si>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</si>
  <si>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</si>
  <si>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</si>
  <si>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</si>
  <si>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</si>
  <si>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</si>
  <si>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</si>
  <si>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</si>
  <si>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</si>
  <si>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</si>
  <si>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</si>
  <si>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</si>
  <si>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</si>
  <si>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</si>
  <si>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</si>
  <si>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</si>
  <si>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</si>
  <si>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</si>
  <si>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</si>
  <si>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</si>
  <si>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</si>
  <si>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</si>
  <si>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</si>
  <si>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</si>
  <si>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</si>
  <si>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</si>
  <si>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</si>
  <si>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</si>
  <si>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</si>
  <si>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</si>
  <si>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</si>
  <si>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</si>
  <si>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</si>
  <si>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</si>
  <si>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</si>
  <si>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</si>
  <si>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</si>
  <si>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</si>
  <si>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</si>
  <si>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</si>
  <si>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</si>
  <si>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</si>
  <si>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</si>
  <si>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</si>
  <si>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</si>
  <si>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</si>
  <si>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</si>
  <si>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</si>
  <si>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</si>
  <si>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</si>
  <si>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</si>
  <si>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</si>
  <si>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</si>
  <si>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</si>
  <si>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</si>
  <si>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</si>
  <si>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</si>
  <si>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</si>
  <si>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</si>
  <si>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</si>
  <si>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</si>
  <si>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</si>
  <si>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</si>
  <si>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</si>
  <si>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</si>
  <si>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</si>
  <si>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</si>
  <si>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</si>
  <si>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</si>
  <si>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</si>
  <si>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</si>
  <si>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</si>
  <si>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</si>
  <si>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</si>
  <si>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</si>
  <si>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</si>
  <si>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</si>
  <si>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</si>
  <si>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</si>
  <si>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</si>
  <si>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</si>
  <si>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</si>
  <si>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</si>
  <si>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</si>
  <si>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</si>
  <si>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</si>
  <si>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</si>
  <si>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</si>
  <si>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</si>
  <si>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</si>
  <si>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</si>
  <si>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</si>
  <si>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</si>
  <si>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</si>
  <si>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</si>
  <si>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</si>
  <si>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</si>
  <si>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</si>
  <si>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</si>
  <si>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</si>
  <si>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</si>
  <si>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</si>
  <si>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</si>
  <si>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</si>
  <si>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</si>
  <si>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</si>
  <si>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</si>
  <si>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</si>
  <si>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</si>
  <si>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</si>
  <si>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</si>
  <si>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</si>
  <si>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</si>
  <si>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</si>
  <si>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</si>
  <si>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</si>
  <si>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</si>
  <si>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</si>
  <si>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</si>
  <si>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</si>
  <si>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</si>
  <si>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</si>
  <si>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</si>
  <si>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</si>
  <si>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</si>
  <si>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</si>
  <si>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</si>
  <si>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</si>
  <si>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</si>
  <si>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</si>
  <si>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</si>
  <si>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</si>
  <si>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</si>
  <si>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</si>
  <si>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</si>
  <si>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</si>
  <si>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</si>
  <si>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</si>
  <si>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</si>
  <si>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</si>
  <si>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</si>
  <si>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</si>
  <si>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</si>
  <si>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</si>
  <si>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</si>
  <si>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</si>
  <si>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</si>
  <si>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</si>
  <si>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</si>
  <si>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</si>
  <si>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</si>
  <si>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</si>
  <si>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</si>
  <si>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</si>
  <si>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</si>
  <si>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</si>
  <si>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</si>
  <si>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</si>
  <si>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</si>
  <si>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</si>
  <si>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</si>
  <si>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</si>
  <si>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</si>
  <si>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</si>
  <si>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</si>
  <si>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</si>
  <si>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</si>
  <si>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</si>
  <si>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</si>
  <si>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</si>
  <si>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</si>
  <si>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</si>
  <si>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</si>
  <si>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</si>
  <si>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</si>
  <si>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</si>
  <si>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</si>
  <si>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</si>
  <si>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</si>
  <si>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</si>
  <si>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</si>
  <si>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</si>
  <si>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</si>
  <si>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</si>
  <si>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</si>
  <si>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</si>
  <si>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</si>
  <si>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</si>
  <si>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</si>
  <si>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</si>
  <si>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</si>
  <si>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</si>
  <si>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</si>
  <si>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</si>
  <si>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</si>
  <si>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</si>
  <si>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</si>
  <si>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</si>
  <si>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</si>
  <si>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</si>
  <si>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</si>
  <si>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</si>
  <si>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</si>
  <si>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</si>
  <si>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</si>
  <si>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</si>
  <si>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</si>
  <si>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</si>
  <si>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</si>
  <si>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</si>
  <si>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</si>
  <si>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</si>
  <si>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</si>
  <si>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</si>
  <si>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</si>
  <si>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</si>
  <si>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</si>
  <si>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</si>
  <si>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</si>
  <si>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</si>
  <si>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</si>
  <si>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</si>
  <si>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</si>
  <si>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</si>
  <si>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</si>
  <si>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</si>
  <si>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</si>
  <si>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</si>
  <si>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</si>
  <si>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</si>
  <si>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</si>
  <si>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</si>
  <si>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</si>
  <si>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</si>
  <si>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</si>
  <si>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</si>
  <si>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</si>
  <si>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</si>
  <si>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</si>
  <si>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</si>
  <si>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</si>
  <si>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</si>
  <si>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</si>
  <si>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</si>
  <si>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</si>
  <si>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</si>
  <si>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</si>
  <si>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</si>
  <si>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</si>
  <si>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</si>
  <si>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</si>
  <si>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</si>
  <si>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</si>
  <si>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</si>
  <si>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</si>
  <si>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</si>
  <si>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</si>
  <si>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</si>
  <si>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</si>
  <si>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</si>
  <si>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</si>
  <si>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</si>
  <si>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</si>
  <si>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</si>
  <si>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</si>
  <si>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</si>
  <si>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</si>
  <si>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</si>
  <si>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</si>
  <si>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</si>
  <si>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</si>
  <si>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</si>
  <si>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</si>
  <si>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</si>
  <si>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</si>
  <si>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</si>
  <si>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</si>
  <si>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</si>
  <si>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</si>
  <si>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</si>
  <si>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</si>
  <si>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</si>
  <si>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</si>
  <si>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</si>
  <si>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</si>
  <si>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</si>
  <si>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</si>
  <si>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</si>
  <si>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</si>
  <si>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</si>
  <si>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</si>
  <si>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</si>
  <si>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</si>
  <si>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</si>
  <si>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</si>
  <si>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</si>
  <si>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</si>
  <si>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</si>
  <si>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</si>
  <si>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</si>
  <si>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</si>
  <si>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</si>
  <si>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</si>
  <si>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</si>
  <si>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</si>
  <si>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</si>
  <si>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</si>
  <si>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</si>
  <si>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</si>
  <si>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</si>
  <si>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</si>
  <si>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</si>
  <si>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</si>
  <si>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</si>
  <si>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</si>
  <si>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</si>
  <si>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</si>
  <si>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</si>
  <si>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</si>
  <si>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</si>
  <si>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</si>
  <si>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</si>
  <si>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</si>
  <si>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</si>
  <si>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</si>
  <si>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</si>
  <si>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</si>
  <si>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</si>
  <si>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</si>
  <si>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</si>
  <si>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</si>
  <si>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</si>
  <si>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</si>
  <si>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</si>
  <si>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</si>
  <si>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</si>
  <si>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</si>
  <si>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</si>
  <si>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</si>
  <si>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</si>
  <si>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</si>
  <si>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</si>
  <si>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</si>
  <si>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</si>
  <si>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</si>
  <si>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</si>
  <si>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</si>
  <si>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</si>
  <si>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</si>
  <si>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</si>
  <si>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</si>
  <si>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</si>
  <si>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</si>
  <si>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</si>
  <si>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</si>
  <si>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</si>
  <si>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</si>
  <si>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</si>
  <si>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</si>
  <si>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</si>
  <si>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</si>
  <si>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</si>
  <si>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</si>
  <si>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</si>
  <si>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</si>
  <si>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</si>
  <si>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</si>
  <si>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</si>
  <si>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</si>
  <si>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</si>
  <si>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</si>
  <si>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</si>
  <si>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</si>
  <si>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</si>
  <si>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</si>
  <si>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</si>
  <si>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</si>
  <si>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</si>
  <si>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</si>
  <si>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</si>
  <si>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</si>
  <si>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</si>
  <si>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</si>
  <si>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</si>
  <si>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</si>
  <si>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</si>
  <si>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</si>
  <si>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</si>
  <si>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</si>
  <si>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</si>
  <si>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</si>
  <si>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</si>
  <si>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</si>
  <si>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</si>
  <si>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</si>
  <si>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</si>
  <si>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</si>
  <si>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</si>
  <si>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</si>
  <si>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</si>
  <si>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</si>
  <si>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</si>
  <si>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</si>
  <si>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</si>
  <si>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</si>
  <si>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</si>
  <si>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</si>
  <si>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</si>
  <si>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</si>
  <si>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</si>
  <si>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</si>
  <si>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</si>
  <si>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</si>
  <si>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</si>
  <si>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</si>
  <si>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</si>
  <si>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</si>
  <si>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</si>
  <si>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</si>
  <si>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</si>
  <si>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</si>
  <si>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</si>
  <si>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</si>
  <si>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</si>
  <si>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</si>
  <si>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</si>
  <si>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</si>
  <si>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</si>
  <si>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</si>
  <si>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</si>
  <si>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</si>
  <si>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</si>
  <si>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</si>
  <si>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</si>
  <si>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</si>
  <si>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</si>
  <si>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</si>
  <si>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</si>
  <si>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</si>
  <si>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</si>
  <si>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</si>
  <si>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</si>
  <si>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</si>
  <si>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</si>
  <si>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</si>
  <si>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</si>
  <si>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</si>
  <si>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</si>
  <si>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</si>
  <si>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</si>
  <si>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</si>
  <si>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</si>
  <si>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</si>
  <si>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</si>
  <si>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</si>
  <si>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</si>
  <si>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</si>
  <si>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</si>
  <si>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</si>
  <si>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</si>
  <si>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</si>
  <si>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</si>
  <si>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</si>
  <si>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</si>
  <si>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</si>
  <si>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</si>
  <si>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</si>
  <si>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</si>
  <si>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</si>
  <si>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</si>
  <si>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</si>
  <si>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</si>
  <si>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</si>
  <si>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</si>
  <si>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</si>
  <si>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</si>
  <si>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</si>
  <si>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</si>
  <si>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</si>
  <si>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</si>
  <si>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</si>
  <si>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</si>
  <si>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</si>
  <si>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</si>
  <si>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</si>
  <si>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</si>
  <si>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</si>
  <si>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</si>
  <si>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</si>
  <si>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</si>
  <si>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</si>
  <si>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</si>
  <si>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</si>
  <si>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</si>
  <si>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</si>
  <si>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</si>
  <si>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</si>
  <si>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</si>
  <si>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</si>
  <si>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</si>
  <si>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</si>
  <si>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</si>
  <si>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</si>
  <si>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</si>
  <si>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</si>
  <si>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</si>
  <si>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</si>
  <si>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</si>
  <si>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</si>
  <si>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</si>
  <si>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</si>
  <si>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</si>
  <si>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</si>
  <si>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</si>
  <si>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</si>
  <si>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</si>
  <si>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</si>
  <si>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</si>
  <si>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</si>
  <si>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</si>
  <si>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</si>
  <si>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</si>
  <si>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</si>
  <si>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</si>
  <si>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</si>
  <si>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</si>
  <si>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</si>
  <si>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</si>
  <si>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</si>
  <si>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</si>
  <si>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</si>
  <si>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</si>
  <si>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</si>
  <si>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</si>
  <si>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</si>
  <si>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</si>
  <si>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</si>
  <si>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</si>
  <si>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</si>
  <si>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</si>
  <si>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</si>
  <si>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</si>
  <si>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</si>
  <si>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</si>
  <si>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</si>
  <si>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</si>
  <si>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</si>
  <si>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</si>
  <si>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</si>
  <si>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</si>
  <si>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</si>
  <si>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</si>
  <si>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</si>
  <si>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</si>
  <si>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</si>
  <si>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</si>
  <si>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</si>
  <si>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</si>
  <si>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</si>
  <si>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</si>
  <si>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</si>
  <si>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</si>
  <si>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</si>
  <si>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</si>
  <si>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</si>
  <si>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</si>
  <si>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</si>
  <si>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</si>
  <si>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</si>
  <si>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</si>
  <si>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</si>
  <si>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</si>
  <si>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</si>
  <si>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</si>
  <si>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</si>
  <si>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</si>
  <si>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</si>
  <si>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</si>
  <si>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</si>
  <si>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</si>
  <si>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</si>
  <si>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</si>
  <si>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</si>
  <si>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</si>
  <si>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</si>
  <si>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</si>
  <si>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</si>
  <si>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</si>
  <si>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</si>
  <si>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</si>
  <si>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</si>
  <si>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</si>
  <si>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</si>
  <si>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</si>
  <si>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</si>
  <si>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</si>
  <si>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</si>
  <si>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</si>
  <si>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</si>
  <si>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</si>
  <si>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</si>
  <si>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</si>
  <si>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</si>
  <si>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</si>
  <si>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</si>
  <si>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</si>
  <si>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</si>
  <si>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</si>
  <si>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</si>
  <si>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</si>
  <si>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</si>
  <si>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</si>
  <si>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</si>
  <si>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</si>
  <si>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</si>
  <si>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</si>
  <si>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</si>
  <si>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</si>
  <si>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</si>
  <si>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</si>
  <si>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</si>
  <si>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</si>
  <si>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</si>
  <si>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</si>
  <si>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</si>
  <si>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</si>
  <si>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</si>
  <si>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</si>
  <si>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</si>
  <si>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</si>
  <si>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</si>
  <si>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</si>
  <si>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</si>
  <si>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</si>
  <si>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</si>
  <si>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</si>
  <si>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</si>
  <si>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</si>
  <si>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</si>
  <si>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</si>
  <si>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</si>
  <si>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</si>
  <si>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</si>
  <si>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</si>
  <si>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</si>
  <si>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</si>
  <si>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</si>
  <si>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</si>
  <si>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</si>
  <si>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</si>
  <si>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</si>
  <si>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</si>
  <si>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</si>
  <si>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</si>
  <si>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</si>
  <si>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</si>
  <si>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</si>
  <si>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</si>
  <si>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</si>
  <si>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</si>
  <si>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</si>
  <si>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</si>
  <si>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</si>
  <si>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</si>
  <si>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</si>
  <si>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</si>
  <si>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</si>
  <si>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</si>
  <si>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</si>
  <si>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</si>
  <si>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</si>
  <si>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</si>
  <si>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</si>
  <si>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</si>
  <si>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</si>
  <si>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</si>
  <si>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</si>
  <si>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</si>
  <si>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</si>
  <si>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</si>
  <si>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</si>
  <si>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</si>
  <si>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</si>
  <si>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</si>
  <si>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</si>
  <si>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</si>
  <si>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</si>
  <si>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</si>
  <si>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</si>
  <si>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</si>
  <si>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</si>
  <si>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</si>
  <si>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</si>
  <si>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</si>
  <si>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</si>
  <si>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</si>
  <si>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</si>
  <si>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</si>
  <si>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</si>
  <si>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</si>
  <si>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</si>
  <si>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</si>
  <si>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</si>
  <si>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</si>
  <si>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</si>
  <si>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</si>
  <si>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</si>
  <si>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</si>
  <si>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</si>
  <si>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</si>
  <si>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</si>
  <si>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</si>
  <si>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</si>
  <si>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</si>
  <si>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</si>
  <si>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</si>
  <si>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</si>
  <si>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</si>
  <si>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</si>
  <si>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</si>
  <si>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</si>
  <si>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</si>
  <si>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</si>
  <si>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</si>
  <si>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</si>
  <si>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</si>
  <si>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</si>
  <si>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</si>
  <si>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</si>
  <si>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</si>
  <si>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</si>
  <si>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</si>
  <si>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</si>
  <si>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</si>
  <si>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</si>
  <si>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</si>
  <si>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</si>
  <si>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</si>
  <si>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</si>
  <si>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</si>
  <si>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</si>
  <si>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</si>
  <si>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</si>
  <si>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</si>
  <si>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</si>
  <si>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</si>
  <si>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</si>
  <si>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</si>
  <si>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</si>
  <si>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</si>
  <si>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</si>
  <si>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</si>
  <si>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</si>
  <si>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</si>
  <si>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</si>
  <si>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</si>
  <si>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</si>
  <si>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</si>
  <si>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</si>
  <si>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</si>
  <si>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</si>
  <si>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</si>
  <si>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</si>
  <si>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</si>
  <si>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</si>
  <si>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</si>
  <si>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</si>
  <si>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</si>
  <si>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</si>
  <si>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</si>
  <si>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</si>
  <si>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</si>
  <si>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</si>
  <si>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</si>
  <si>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</si>
  <si>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</si>
  <si>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</si>
  <si>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</si>
  <si>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</si>
  <si>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</si>
  <si>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</si>
  <si>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</si>
  <si>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</si>
  <si>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</si>
  <si>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</si>
  <si>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</si>
  <si>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</si>
  <si>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</si>
  <si>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</si>
  <si>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</si>
  <si>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</si>
  <si>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</si>
  <si>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</si>
  <si>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</si>
  <si>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</si>
  <si>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</si>
  <si>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</si>
  <si>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</si>
  <si>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</si>
  <si>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</si>
  <si>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</si>
  <si>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</si>
  <si>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</si>
  <si>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</si>
  <si>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</si>
  <si>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</si>
  <si>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</si>
  <si>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</si>
  <si>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</si>
  <si>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</si>
  <si>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</si>
  <si>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</si>
  <si>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</si>
  <si>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</si>
  <si>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</si>
  <si>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</si>
  <si>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</si>
  <si>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</si>
  <si>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</si>
  <si>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</si>
  <si>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</si>
  <si>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</si>
  <si>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</si>
  <si>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</si>
  <si>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</si>
  <si>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</si>
  <si>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</si>
  <si>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</si>
  <si>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</si>
  <si>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</si>
  <si>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</si>
  <si>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</si>
  <si>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</si>
  <si>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</si>
  <si>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</si>
  <si>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</si>
  <si>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</si>
  <si>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</si>
  <si>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</si>
  <si>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</si>
  <si>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</si>
  <si>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</si>
  <si>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</si>
  <si>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</si>
  <si>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</si>
  <si>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</si>
  <si>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</si>
  <si>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</si>
  <si>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</si>
  <si>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</si>
  <si>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</si>
  <si>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</si>
  <si>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</si>
  <si>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</si>
  <si>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</si>
  <si>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</si>
  <si>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</si>
  <si>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</si>
  <si>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</si>
  <si>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</si>
  <si>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</si>
  <si>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</si>
  <si>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</si>
  <si>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</si>
  <si>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</si>
  <si>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</si>
  <si>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</si>
  <si>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</si>
  <si>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</si>
  <si>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</si>
  <si>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</si>
  <si>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</si>
  <si>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</si>
  <si>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</si>
  <si>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</si>
  <si>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</si>
  <si>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</si>
  <si>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</si>
  <si>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</si>
  <si>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</si>
  <si>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</si>
  <si>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</si>
  <si>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</si>
  <si>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</si>
  <si>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</si>
  <si>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</si>
  <si>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</si>
  <si>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</si>
  <si>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</si>
  <si>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</si>
  <si>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</si>
  <si>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</si>
  <si>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</si>
  <si>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</si>
  <si>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</si>
  <si>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</si>
  <si>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</si>
  <si>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</si>
  <si>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</si>
  <si>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</si>
  <si>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</si>
  <si>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</si>
  <si>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</si>
  <si>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</si>
  <si>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</si>
  <si>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</si>
  <si>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</si>
  <si>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</si>
  <si>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</si>
  <si>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</si>
  <si>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</si>
  <si>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</si>
  <si>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</si>
  <si>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</si>
  <si>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</si>
  <si>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</si>
  <si>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</si>
  <si>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</si>
  <si>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</si>
  <si>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</si>
  <si>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</si>
  <si>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</si>
  <si>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</si>
  <si>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</si>
  <si>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</si>
  <si>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</si>
  <si>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</si>
  <si>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</si>
  <si>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</si>
  <si>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</si>
  <si>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</si>
  <si>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</si>
  <si>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</si>
  <si>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</si>
  <si>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</si>
  <si>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</si>
  <si>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</si>
  <si>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</si>
  <si>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</si>
  <si>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</si>
  <si>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</si>
  <si>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</si>
  <si>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</si>
  <si>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</si>
  <si>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</si>
  <si>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</si>
  <si>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</si>
  <si>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</si>
  <si>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</si>
  <si>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</si>
  <si>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</si>
  <si>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</si>
  <si>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</si>
  <si>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</si>
  <si>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</si>
  <si>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</si>
  <si>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</si>
  <si>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</si>
  <si>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</si>
  <si>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</si>
  <si>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</si>
  <si>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</si>
  <si>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</si>
  <si>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</si>
  <si>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</si>
  <si>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</si>
  <si>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</si>
  <si>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</si>
  <si>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</si>
  <si>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</si>
  <si>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</si>
  <si>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</si>
  <si>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</si>
  <si>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</si>
  <si>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</si>
  <si>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</si>
  <si>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</si>
  <si>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</si>
  <si>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</si>
  <si>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</si>
  <si>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</si>
  <si>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</si>
  <si>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</si>
  <si>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</si>
  <si>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</si>
  <si>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</si>
  <si>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</si>
  <si>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</si>
  <si>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</si>
  <si>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</si>
  <si>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</si>
  <si>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</si>
  <si>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</si>
  <si>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</si>
  <si>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</si>
  <si>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</si>
  <si>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</si>
  <si>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</si>
  <si>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</si>
  <si>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</si>
  <si>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</si>
  <si>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</si>
  <si>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</si>
  <si>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</si>
  <si>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</si>
  <si>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</si>
  <si>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</si>
  <si>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</si>
  <si>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</si>
  <si>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</si>
  <si>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</si>
  <si>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</si>
  <si>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</si>
  <si>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</si>
  <si>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</si>
  <si>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</si>
  <si>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</si>
  <si>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</si>
  <si>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</si>
  <si>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</si>
  <si>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</si>
  <si>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</si>
  <si>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</si>
  <si>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</si>
  <si>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</si>
  <si>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</si>
  <si>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</si>
  <si>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</si>
  <si>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</si>
  <si>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</si>
  <si>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</si>
  <si>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</si>
  <si>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</si>
  <si>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</si>
  <si>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</si>
  <si>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</si>
  <si>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</si>
  <si>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</si>
  <si>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</si>
  <si>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</si>
  <si>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</si>
  <si>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</si>
  <si>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</si>
  <si>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</si>
  <si>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</si>
  <si>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</si>
  <si>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</si>
  <si>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</si>
  <si>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</si>
  <si>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</si>
  <si>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</si>
  <si>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</si>
  <si>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</si>
  <si>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</si>
  <si>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</si>
  <si>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</si>
  <si>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</si>
  <si>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</si>
  <si>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</si>
  <si>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</si>
  <si>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</si>
  <si>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</si>
  <si>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</si>
  <si>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</si>
  <si>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</si>
  <si>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</si>
  <si>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</si>
  <si>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</si>
  <si>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</si>
  <si>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</si>
  <si>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</si>
  <si>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</si>
  <si>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</si>
  <si>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</si>
  <si>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</si>
  <si>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</si>
  <si>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</si>
  <si>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</si>
  <si>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</si>
  <si>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</si>
  <si>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</si>
  <si>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</si>
  <si>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</si>
  <si>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</si>
  <si>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</si>
  <si>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</si>
  <si>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</si>
  <si>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</si>
  <si>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</si>
  <si>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</si>
  <si>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</si>
  <si>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</si>
  <si>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</si>
  <si>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</si>
  <si>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</si>
  <si>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</si>
  <si>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</si>
  <si>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</si>
  <si>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</si>
  <si>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</si>
  <si>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</si>
  <si>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</si>
  <si>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</si>
  <si>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</si>
  <si>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</si>
  <si>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</si>
  <si>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</si>
  <si>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</si>
  <si>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</si>
  <si>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</si>
  <si>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</si>
  <si>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</si>
  <si>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</si>
  <si>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</si>
  <si>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</si>
  <si>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</si>
  <si>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</si>
  <si>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</si>
  <si>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</si>
  <si>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</si>
  <si>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</si>
  <si>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</si>
  <si>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</si>
  <si>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</si>
  <si>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</si>
  <si>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</si>
  <si>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</si>
  <si>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</si>
  <si>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</si>
  <si>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</si>
  <si>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</si>
  <si>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</si>
  <si>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</si>
  <si>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</si>
  <si>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</si>
  <si>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</si>
  <si>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</si>
  <si>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</si>
  <si>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</si>
  <si>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</si>
  <si>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</si>
  <si>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</si>
  <si>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</si>
  <si>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</si>
  <si>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</si>
  <si>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</si>
  <si>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</si>
  <si>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</si>
  <si>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</si>
  <si>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</si>
  <si>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</si>
  <si>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</si>
  <si>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</si>
  <si>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</si>
  <si>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</si>
  <si>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</si>
  <si>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</si>
  <si>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</si>
  <si>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</si>
  <si>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</si>
  <si>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</si>
  <si>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</si>
  <si>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</si>
  <si>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</si>
  <si>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</si>
  <si>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</si>
  <si>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</si>
  <si>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</si>
  <si>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</si>
  <si>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</si>
  <si>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</si>
  <si>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</si>
  <si>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</si>
  <si>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</si>
  <si>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</si>
  <si>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</si>
  <si>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</si>
  <si>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</si>
  <si>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</si>
  <si>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</si>
  <si>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</si>
  <si>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</si>
  <si>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</si>
  <si>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</si>
  <si>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</si>
  <si>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</si>
  <si>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</si>
  <si>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</si>
  <si>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</si>
  <si>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</si>
  <si>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</si>
  <si>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</si>
  <si>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</si>
  <si>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</si>
  <si>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</si>
  <si>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</si>
  <si>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</si>
  <si>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</si>
  <si>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</si>
  <si>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</si>
  <si>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</si>
  <si>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</si>
  <si>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</si>
  <si>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</si>
  <si>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</si>
  <si>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</si>
  <si>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</si>
  <si>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</si>
  <si>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</si>
  <si>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</si>
  <si>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</si>
  <si>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</si>
  <si>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</si>
  <si>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</si>
  <si>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</si>
  <si>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</si>
  <si>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</si>
  <si>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</si>
  <si>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</si>
  <si>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</si>
  <si>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</si>
  <si>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</si>
  <si>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</si>
  <si>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</si>
  <si>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</si>
  <si>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</si>
  <si>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</si>
  <si>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</si>
  <si>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</si>
  <si>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</si>
  <si>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</si>
  <si>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</si>
  <si>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</si>
  <si>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</si>
  <si>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</si>
  <si>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</si>
  <si>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</si>
  <si>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</si>
  <si>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</si>
  <si>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</si>
  <si>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</si>
  <si>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</si>
  <si>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</si>
  <si>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</si>
  <si>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</si>
  <si>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</si>
  <si>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</si>
  <si>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</si>
  <si>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</si>
  <si>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</si>
  <si>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</si>
  <si>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</si>
  <si>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</si>
  <si>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</si>
  <si>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</si>
  <si>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</si>
  <si>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</si>
  <si>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</si>
  <si>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</si>
  <si>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</si>
  <si>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</si>
  <si>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</si>
  <si>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</si>
  <si>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</si>
  <si>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</si>
  <si>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</si>
  <si>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</si>
  <si>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</si>
  <si>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</si>
  <si>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</si>
  <si>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</si>
  <si>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</si>
  <si>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</si>
  <si>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</si>
  <si>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</si>
  <si>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</si>
  <si>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</si>
  <si>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</si>
  <si>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</si>
  <si>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</si>
  <si>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</si>
  <si>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</si>
  <si>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</si>
  <si>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</si>
  <si>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</si>
  <si>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</si>
  <si>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</si>
  <si>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</si>
  <si>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</si>
  <si>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</si>
  <si>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</si>
  <si>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</si>
  <si>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</si>
  <si>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</si>
  <si>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</si>
  <si>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</si>
  <si>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</si>
  <si>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</si>
  <si>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</si>
  <si>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</si>
  <si>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</si>
  <si>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</si>
  <si>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</si>
  <si>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</si>
  <si>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</si>
  <si>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</si>
  <si>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</si>
  <si>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</si>
  <si>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</si>
  <si>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</si>
  <si>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</si>
  <si>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</si>
  <si>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</si>
  <si>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</si>
  <si>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</si>
  <si>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</si>
  <si>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</si>
  <si>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</si>
  <si>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</si>
  <si>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</si>
  <si>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</si>
  <si>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</si>
  <si>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</si>
  <si>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</si>
  <si>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</si>
  <si>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</si>
  <si>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</si>
  <si>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</si>
  <si>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</si>
  <si>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</si>
  <si>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</si>
  <si>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</si>
  <si>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</si>
  <si>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</si>
  <si>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</si>
  <si>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</si>
  <si>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</si>
  <si>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</si>
  <si>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</si>
  <si>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</si>
  <si>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</si>
  <si>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</si>
  <si>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</si>
  <si>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</si>
  <si>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</si>
  <si>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</si>
  <si>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</si>
  <si>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</si>
  <si>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</si>
  <si>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</si>
  <si>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</si>
  <si>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</si>
  <si>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</si>
  <si>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</si>
  <si>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</si>
  <si>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</si>
  <si>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</si>
  <si>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</si>
  <si>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</si>
  <si>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</si>
  <si>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</si>
  <si>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</si>
  <si>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</si>
  <si>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</si>
  <si>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</si>
  <si>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</si>
  <si>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</si>
  <si>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</si>
  <si>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</si>
  <si>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</si>
  <si>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</si>
  <si>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</si>
  <si>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</si>
  <si>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</si>
  <si>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</si>
  <si>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</si>
  <si>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</si>
  <si>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</si>
  <si>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</si>
  <si>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</si>
  <si>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</si>
  <si>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</si>
  <si>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</si>
  <si>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</si>
  <si>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</si>
  <si>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</si>
  <si>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</si>
  <si>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</si>
  <si>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</si>
  <si>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</si>
  <si>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</si>
  <si>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</si>
  <si>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</si>
  <si>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</si>
  <si>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</si>
  <si>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</si>
  <si>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</si>
  <si>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</si>
  <si>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</si>
  <si>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</si>
  <si>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</si>
  <si>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</si>
  <si>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</si>
  <si>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</si>
  <si>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</si>
  <si>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</si>
  <si>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</si>
  <si>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</si>
  <si>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</si>
  <si>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</si>
  <si>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</si>
  <si>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</si>
  <si>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</si>
  <si>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</si>
  <si>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</si>
  <si>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</si>
  <si>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</si>
  <si>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</si>
  <si>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</si>
  <si>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</si>
  <si>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</si>
  <si>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</si>
  <si>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</si>
  <si>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</si>
  <si>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</si>
  <si>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</si>
  <si>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</si>
  <si>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</si>
  <si>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</si>
  <si>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</si>
  <si>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</si>
  <si>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</si>
  <si>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</si>
  <si>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</si>
  <si>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</si>
  <si>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</si>
  <si>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</si>
  <si>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</si>
  <si>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</si>
  <si>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</si>
  <si>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</si>
  <si>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</si>
  <si>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</si>
  <si>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</si>
  <si>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</si>
  <si>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</si>
  <si>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</si>
  <si>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</si>
  <si>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</si>
  <si>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</si>
  <si>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</si>
  <si>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</si>
  <si>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</si>
  <si>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</si>
  <si>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</si>
  <si>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</si>
  <si>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</si>
  <si>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</si>
  <si>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</si>
  <si>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</si>
  <si>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</si>
  <si>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</si>
  <si>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</si>
  <si>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</si>
  <si>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</si>
  <si>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</si>
  <si>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</si>
  <si>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</si>
  <si>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</si>
  <si>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</si>
  <si>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</si>
  <si>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</si>
  <si>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</si>
  <si>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</si>
  <si>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</si>
  <si>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</si>
  <si>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</si>
  <si>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</si>
  <si>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</si>
  <si>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</si>
  <si>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</si>
  <si>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</si>
  <si>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</si>
  <si>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</si>
  <si>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</si>
  <si>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</si>
  <si>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</si>
  <si>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</si>
  <si>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</si>
  <si>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</si>
  <si>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</si>
  <si>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</si>
  <si>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</si>
  <si>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</si>
  <si>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</si>
  <si>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</si>
  <si>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</si>
  <si>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</si>
  <si>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</si>
  <si>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</si>
  <si>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</si>
  <si>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</si>
  <si>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</si>
  <si>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</si>
  <si>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</si>
  <si>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</si>
  <si>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</si>
  <si>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</si>
  <si>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</si>
  <si>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</si>
  <si>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</si>
  <si>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</si>
  <si>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</si>
  <si>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</si>
  <si>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</si>
  <si>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</si>
  <si>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</si>
  <si>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</si>
  <si>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</si>
  <si>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</si>
  <si>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</si>
  <si>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</si>
  <si>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</si>
  <si>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</si>
  <si>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</si>
  <si>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</si>
  <si>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</si>
  <si>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</si>
  <si>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</si>
  <si>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</si>
  <si>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</si>
  <si>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</si>
  <si>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</si>
  <si>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</si>
  <si>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</si>
  <si>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</si>
  <si>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</si>
  <si>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</si>
  <si>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</si>
  <si>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</si>
  <si>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</si>
  <si>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</si>
  <si>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</si>
  <si>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</si>
  <si>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</si>
  <si>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</si>
  <si>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</si>
  <si>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</si>
  <si>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</si>
  <si>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</si>
  <si>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</si>
  <si>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</si>
  <si>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</si>
  <si>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</si>
  <si>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</si>
  <si>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</si>
  <si>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</si>
  <si>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</si>
  <si>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</si>
  <si>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</si>
  <si>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</si>
  <si>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</si>
  <si>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</si>
  <si>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</si>
  <si>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</si>
  <si>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</si>
  <si>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</si>
  <si>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</si>
  <si>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</si>
  <si>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</si>
  <si>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</si>
  <si>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</si>
  <si>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</si>
  <si>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</si>
  <si>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</si>
  <si>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</si>
  <si>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</si>
  <si>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</si>
  <si>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</si>
  <si>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</si>
  <si>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</si>
  <si>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</si>
  <si>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</si>
  <si>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</si>
  <si>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</si>
  <si>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</si>
  <si>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</si>
  <si>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</si>
  <si>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</si>
  <si>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</si>
  <si>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</si>
  <si>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</si>
  <si>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</si>
  <si>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</si>
  <si>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</si>
  <si>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</si>
  <si>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</si>
  <si>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</si>
  <si>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</si>
  <si>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</si>
  <si>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</si>
  <si>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</si>
  <si>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</si>
  <si>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</si>
  <si>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</si>
  <si>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</si>
  <si>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</si>
  <si>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</si>
  <si>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</si>
  <si>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</si>
  <si>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</si>
  <si>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</si>
  <si>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</si>
  <si>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</si>
  <si>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</si>
  <si>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</si>
  <si>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</si>
  <si>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</si>
  <si>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</si>
  <si>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</si>
  <si>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</si>
  <si>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</si>
  <si>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</si>
  <si>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</si>
  <si>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</si>
  <si>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</si>
  <si>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</si>
  <si>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</si>
  <si>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</si>
  <si>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</si>
  <si>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</si>
  <si>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</si>
  <si>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</si>
  <si>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</si>
  <si>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</si>
  <si>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</si>
  <si>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</si>
  <si>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</si>
  <si>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</si>
  <si>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</si>
  <si>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</si>
  <si>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</si>
  <si>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</si>
  <si>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</si>
  <si>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</si>
  <si>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</si>
  <si>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</si>
  <si>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</si>
  <si>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</si>
  <si>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</si>
  <si>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</si>
  <si>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</si>
  <si>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</si>
  <si>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</si>
  <si>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</si>
  <si>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</si>
  <si>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</si>
  <si>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</si>
  <si>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</si>
  <si>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</si>
  <si>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</si>
  <si>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</si>
  <si>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</si>
  <si>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</si>
  <si>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</si>
  <si>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</si>
  <si>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</si>
  <si>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</si>
  <si>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</si>
  <si>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</si>
  <si>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</si>
  <si>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</si>
  <si>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</si>
  <si>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</si>
  <si>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</si>
  <si>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</si>
  <si>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</si>
  <si>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</si>
  <si>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</si>
  <si>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</si>
  <si>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</si>
  <si>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</si>
  <si>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</si>
  <si>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</si>
  <si>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</si>
  <si>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</si>
  <si>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</si>
  <si>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</si>
  <si>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</si>
  <si>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</si>
  <si>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</si>
  <si>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</si>
  <si>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</si>
  <si>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</si>
  <si>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</si>
  <si>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</si>
  <si>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</si>
  <si>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</si>
  <si>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</si>
  <si>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</si>
  <si>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</si>
  <si>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</si>
  <si>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</si>
  <si>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</si>
  <si>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</si>
  <si>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</si>
  <si>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</si>
  <si>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</si>
  <si>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</si>
  <si>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</si>
  <si>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</si>
  <si>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</si>
  <si>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</si>
  <si>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</si>
  <si>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</si>
  <si>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</si>
  <si>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</si>
  <si>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</si>
  <si>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</si>
  <si>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</si>
  <si>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</si>
  <si>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</si>
  <si>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</si>
  <si>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</si>
  <si>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</si>
  <si>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</si>
  <si>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</si>
  <si>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</si>
  <si>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</si>
  <si>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</si>
  <si>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</si>
  <si>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</si>
  <si>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</si>
  <si>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</si>
  <si>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</si>
  <si>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</si>
  <si>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</si>
  <si>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</si>
  <si>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</si>
  <si>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</si>
  <si>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</si>
  <si>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</si>
  <si>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</si>
  <si>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</si>
  <si>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</si>
  <si>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</si>
  <si>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</si>
  <si>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</si>
  <si>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</si>
  <si>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</si>
  <si>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</si>
  <si>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</si>
  <si>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</si>
  <si>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</si>
  <si>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</si>
  <si>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</si>
  <si>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</si>
  <si>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</si>
  <si>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</si>
  <si>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</si>
  <si>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</si>
  <si>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</si>
  <si>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</si>
  <si>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</si>
  <si>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</si>
  <si>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</si>
  <si>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</si>
  <si>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</si>
  <si>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</si>
  <si>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</si>
  <si>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</si>
  <si>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</si>
  <si>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</si>
  <si>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</si>
  <si>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</si>
  <si>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</si>
  <si>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</si>
  <si>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</si>
  <si>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</si>
  <si>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</si>
  <si>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</si>
  <si>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</si>
  <si>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</si>
  <si>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</si>
  <si>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</si>
  <si>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</si>
  <si>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</si>
  <si>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</si>
  <si>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</si>
  <si>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</si>
  <si>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</si>
  <si>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</si>
  <si>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</si>
  <si>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</si>
  <si>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</si>
  <si>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</si>
  <si>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</si>
  <si>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</si>
  <si>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</si>
  <si>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</si>
  <si>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</si>
  <si>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</si>
  <si>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</si>
  <si>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</si>
  <si>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</si>
  <si>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</si>
  <si>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</si>
  <si>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</si>
  <si>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</si>
  <si>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</si>
  <si>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</si>
  <si>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</si>
  <si>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</si>
  <si>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</si>
  <si>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</si>
  <si>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</si>
  <si>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</si>
  <si>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</si>
  <si>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</si>
  <si>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</si>
  <si>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</si>
  <si>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</si>
  <si>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</si>
  <si>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</si>
  <si>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</si>
  <si>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</si>
  <si>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</si>
  <si>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</si>
  <si>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</si>
  <si>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</si>
  <si>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</si>
  <si>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</si>
  <si>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</si>
  <si>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</si>
  <si>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</si>
  <si>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</si>
  <si>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</si>
  <si>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</si>
  <si>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</si>
  <si>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</si>
  <si>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</si>
  <si>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</si>
  <si>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</si>
  <si>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</si>
  <si>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</si>
  <si>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</si>
  <si>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</si>
  <si>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</si>
  <si>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</si>
  <si>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</si>
  <si>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</si>
  <si>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</si>
  <si>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</si>
  <si>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</si>
  <si>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</si>
  <si>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</si>
  <si>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</si>
  <si>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</si>
  <si>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</si>
  <si>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</si>
  <si>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</si>
  <si>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</si>
  <si>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</si>
  <si>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</si>
  <si>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</si>
  <si>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</si>
  <si>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</si>
  <si>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</si>
  <si>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</si>
  <si>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</si>
  <si>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</si>
  <si>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</si>
  <si>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</si>
  <si>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</si>
  <si>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</si>
  <si>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</si>
  <si>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</si>
  <si>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</si>
  <si>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</si>
  <si>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</si>
  <si>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</si>
  <si>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</si>
  <si>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</si>
  <si>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</si>
  <si>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</si>
  <si>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</si>
  <si>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</si>
  <si>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</si>
  <si>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</si>
  <si>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</si>
  <si>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</si>
  <si>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</si>
  <si>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</si>
  <si>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</si>
  <si>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</si>
  <si>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</si>
  <si>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</si>
  <si>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</si>
  <si>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</si>
  <si>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</si>
  <si>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</si>
  <si>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</si>
  <si>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</si>
  <si>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</si>
  <si>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</si>
  <si>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</si>
  <si>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</si>
  <si>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</si>
  <si>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</si>
  <si>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</si>
  <si>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</si>
  <si>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</si>
  <si>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</si>
  <si>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</si>
  <si>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</si>
  <si>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</si>
  <si>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</si>
  <si>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</si>
  <si>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</si>
  <si>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</si>
  <si>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</si>
  <si>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</si>
  <si>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</si>
  <si>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</si>
  <si>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</si>
  <si>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</si>
  <si>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</si>
  <si>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</si>
  <si>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</si>
  <si>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</si>
  <si>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</si>
  <si>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</si>
  <si>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</si>
  <si>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</si>
  <si>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</si>
  <si>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</si>
  <si>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</si>
  <si>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</si>
  <si>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</si>
  <si>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</si>
  <si>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</si>
  <si>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</si>
  <si>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</si>
  <si>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</si>
  <si>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</si>
  <si>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</si>
  <si>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</si>
  <si>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</si>
  <si>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</si>
  <si>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</si>
  <si>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</si>
  <si>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</si>
  <si>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</si>
  <si>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</si>
  <si>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</si>
  <si>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</si>
  <si>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</si>
  <si>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</si>
  <si>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</si>
  <si>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</si>
  <si>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</si>
  <si>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</si>
  <si>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</si>
  <si>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</si>
  <si>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</si>
  <si>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</si>
  <si>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</si>
  <si>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</si>
  <si>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</si>
  <si>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</si>
  <si>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</si>
  <si>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</si>
  <si>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</si>
  <si>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</si>
  <si>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</si>
  <si>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</si>
  <si>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</si>
  <si>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</si>
  <si>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</si>
  <si>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</si>
  <si>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</si>
  <si>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</si>
  <si>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</si>
  <si>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</si>
  <si>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</si>
  <si>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</si>
  <si>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</si>
  <si>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</si>
  <si>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</si>
  <si>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</si>
  <si>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</si>
  <si>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</si>
  <si>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</si>
  <si>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</si>
  <si>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</si>
  <si>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</si>
  <si>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</si>
  <si>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</si>
  <si>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</si>
  <si>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</si>
  <si>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</si>
  <si>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</si>
  <si>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</si>
  <si>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</si>
  <si>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</si>
  <si>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</si>
  <si>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</si>
  <si>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</si>
  <si>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</si>
  <si>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</si>
  <si>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</si>
  <si>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</si>
  <si>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</si>
  <si>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</si>
  <si>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</si>
  <si>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</si>
  <si>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</si>
  <si>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</si>
  <si>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</si>
  <si>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</si>
  <si>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</si>
  <si>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</si>
  <si>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</si>
  <si>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</si>
  <si>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</si>
  <si>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</si>
  <si>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</si>
  <si>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</si>
  <si>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</si>
  <si>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</si>
  <si>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</si>
  <si>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</si>
  <si>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</si>
  <si>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</si>
  <si>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</si>
  <si>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</si>
  <si>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</si>
  <si>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</si>
  <si>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</si>
  <si>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</si>
  <si>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</si>
  <si>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</si>
  <si>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</si>
  <si>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</si>
  <si>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</si>
  <si>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</si>
  <si>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</si>
  <si>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</si>
  <si>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</si>
  <si>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</si>
  <si>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</si>
  <si>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</si>
  <si>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</si>
  <si>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</si>
  <si>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</si>
  <si>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</si>
  <si>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</si>
  <si>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</si>
  <si>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</si>
  <si>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</si>
  <si>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</si>
  <si>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</si>
  <si>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</si>
  <si>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</si>
  <si>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</si>
  <si>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</si>
  <si>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</si>
  <si>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</si>
  <si>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</si>
  <si>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</si>
  <si>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</si>
  <si>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</si>
  <si>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</si>
  <si>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</si>
  <si>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</si>
  <si>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</si>
  <si>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</si>
  <si>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</si>
  <si>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</si>
  <si>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</si>
  <si>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</si>
  <si>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</si>
  <si>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</si>
  <si>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</si>
  <si>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</si>
  <si>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</si>
  <si>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</si>
  <si>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</si>
  <si>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</si>
  <si>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</si>
  <si>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</si>
  <si>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</si>
  <si>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</si>
  <si>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</si>
  <si>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</si>
  <si>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</si>
  <si>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</si>
  <si>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</si>
  <si>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</si>
  <si>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</si>
  <si>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</si>
  <si>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</si>
  <si>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</si>
  <si>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</si>
  <si>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</si>
  <si>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</si>
  <si>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</si>
  <si>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</si>
  <si>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</si>
  <si>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</si>
  <si>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</si>
  <si>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</si>
  <si>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</si>
  <si>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</si>
  <si>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</si>
  <si>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</si>
  <si>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</si>
  <si>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</si>
  <si>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</si>
  <si>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</si>
  <si>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</si>
  <si>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</si>
  <si>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</si>
  <si>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</si>
  <si>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</si>
  <si>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</si>
  <si>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</si>
  <si>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</si>
  <si>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</si>
  <si>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</si>
  <si>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</si>
  <si>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</si>
  <si>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</si>
  <si>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</si>
  <si>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</si>
  <si>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</si>
  <si>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</si>
  <si>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</si>
  <si>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</si>
  <si>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</si>
  <si>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</si>
  <si>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</si>
  <si>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</si>
  <si>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</si>
  <si>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</si>
  <si>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</si>
  <si>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</si>
  <si>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</si>
  <si>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</si>
  <si>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</si>
  <si>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</si>
  <si>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</si>
  <si>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</si>
  <si>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</si>
  <si>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</si>
  <si>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</si>
  <si>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</si>
  <si>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</si>
  <si>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</si>
  <si>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</si>
  <si>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</si>
  <si>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</si>
  <si>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</si>
  <si>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</si>
  <si>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</si>
  <si>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</si>
  <si>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</si>
  <si>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</si>
  <si>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</si>
  <si>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</si>
  <si>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</si>
  <si>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</si>
  <si>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</si>
  <si>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</si>
  <si>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</si>
  <si>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</si>
  <si>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</si>
  <si>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</si>
  <si>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</si>
  <si>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</si>
  <si>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</si>
  <si>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</si>
  <si>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</si>
  <si>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</si>
  <si>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</si>
  <si>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</si>
  <si>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</si>
  <si>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</si>
  <si>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</si>
  <si>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</si>
  <si>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</si>
  <si>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</si>
  <si>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</si>
  <si>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</si>
  <si>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</si>
  <si>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</si>
  <si>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</si>
  <si>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</si>
  <si>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</si>
  <si>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</si>
  <si>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</si>
  <si>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</si>
  <si>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</si>
  <si>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</si>
  <si>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</si>
  <si>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</si>
  <si>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</si>
  <si>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</si>
  <si>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</si>
  <si>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</si>
  <si>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</si>
  <si>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</si>
  <si>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</si>
  <si>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</si>
  <si>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</si>
  <si>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</si>
  <si>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</si>
  <si>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</si>
  <si>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</si>
  <si>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</si>
  <si>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</si>
  <si>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</si>
  <si>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</si>
  <si>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</si>
  <si>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</si>
  <si>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</si>
  <si>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</si>
  <si>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</si>
  <si>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</si>
  <si>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</si>
  <si>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</si>
  <si>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</si>
  <si>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</si>
  <si>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</si>
  <si>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</si>
  <si>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</si>
  <si>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</si>
  <si>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</si>
  <si>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</si>
  <si>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</si>
  <si>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</si>
  <si>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</si>
  <si>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</si>
  <si>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</si>
  <si>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</si>
  <si>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</si>
  <si>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</si>
  <si>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</si>
  <si>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</si>
  <si>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</si>
  <si>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</si>
  <si>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</si>
  <si>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</si>
  <si>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</si>
  <si>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</si>
  <si>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</si>
  <si>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</si>
  <si>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</si>
  <si>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</si>
  <si>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</si>
  <si>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</si>
  <si>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</si>
  <si>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</si>
  <si>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</si>
  <si>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</si>
  <si>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</si>
  <si>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</si>
  <si>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</si>
  <si>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</si>
  <si>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</si>
  <si>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</si>
  <si>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</si>
  <si>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</si>
  <si>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</si>
  <si>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</si>
  <si>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</si>
  <si>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</si>
  <si>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</si>
  <si>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</si>
  <si>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</si>
  <si>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</si>
  <si>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</si>
  <si>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</si>
  <si>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</si>
  <si>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</si>
  <si>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</si>
  <si>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</si>
  <si>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</si>
  <si>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</si>
  <si>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</si>
  <si>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</si>
  <si>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</si>
  <si>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</si>
  <si>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</si>
  <si>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</si>
  <si>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</si>
  <si>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</si>
  <si>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</si>
  <si>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</si>
  <si>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</si>
  <si>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</si>
  <si>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</si>
  <si>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</si>
  <si>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</si>
  <si>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</si>
  <si>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</si>
  <si>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</si>
  <si>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</si>
  <si>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</si>
  <si>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</si>
  <si>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</si>
  <si>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</si>
  <si>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</si>
  <si>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</si>
  <si>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</si>
  <si>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</si>
  <si>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</si>
  <si>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</si>
  <si>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</si>
  <si>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</si>
  <si>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</si>
  <si>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</si>
  <si>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</si>
  <si>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</si>
  <si>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</si>
  <si>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</si>
  <si>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</si>
  <si>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</si>
  <si>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</si>
  <si>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</si>
  <si>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</si>
  <si>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</si>
  <si>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</si>
  <si>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</si>
  <si>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</si>
  <si>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</si>
  <si>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</si>
  <si>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</si>
  <si>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</si>
  <si>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</si>
  <si>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</si>
  <si>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</si>
  <si>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</si>
  <si>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</si>
  <si>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</si>
  <si>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</si>
  <si>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</si>
  <si>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</si>
  <si>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</si>
  <si>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</si>
  <si>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</si>
  <si>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</si>
  <si>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</si>
  <si>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</si>
  <si>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</si>
  <si>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</si>
  <si>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</si>
  <si>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</si>
  <si>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</si>
  <si>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</si>
  <si>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</si>
  <si>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</si>
  <si>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</si>
  <si>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</si>
  <si>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</si>
  <si>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</si>
  <si>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</si>
  <si>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</si>
  <si>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</si>
  <si>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</si>
  <si>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</si>
  <si>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</si>
  <si>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</si>
  <si>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</si>
  <si>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</si>
  <si>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</si>
  <si>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</si>
  <si>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</si>
  <si>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</si>
  <si>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</si>
  <si>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</si>
  <si>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</si>
  <si>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</si>
  <si>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</si>
  <si>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</si>
  <si>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</si>
  <si>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</si>
  <si>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</si>
  <si>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</si>
  <si>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</si>
  <si>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</si>
  <si>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</si>
  <si>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</si>
  <si>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</si>
  <si>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</si>
  <si>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</si>
  <si>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</si>
  <si>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</si>
  <si>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</si>
  <si>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</si>
  <si>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</si>
  <si>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</si>
  <si>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</si>
  <si>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</si>
  <si>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</si>
  <si>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</si>
  <si>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</si>
  <si>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</si>
  <si>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</si>
  <si>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</si>
  <si>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</si>
  <si>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</si>
  <si>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</si>
  <si>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</si>
  <si>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</si>
  <si>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</si>
  <si>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</si>
  <si>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</si>
  <si>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</si>
  <si>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</si>
  <si>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</si>
  <si>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</si>
  <si>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</si>
  <si>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</si>
  <si>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</si>
  <si>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</si>
  <si>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</si>
  <si>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</si>
  <si>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</si>
  <si>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</si>
  <si>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</si>
  <si>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</si>
  <si>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</si>
  <si>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</si>
  <si>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</si>
  <si>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</si>
  <si>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</si>
  <si>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</si>
  <si>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</si>
  <si>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</si>
  <si>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</si>
  <si>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</si>
  <si>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</si>
  <si>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</si>
  <si>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</si>
  <si>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</si>
  <si>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</si>
  <si>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</si>
  <si>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</si>
  <si>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</si>
  <si>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</si>
  <si>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</si>
  <si>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</si>
  <si>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</si>
  <si>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</si>
  <si>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</si>
  <si>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</si>
  <si>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</si>
  <si>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</si>
  <si>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</si>
  <si>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</si>
  <si>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</si>
  <si>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</si>
  <si>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</si>
  <si>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</si>
  <si>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</si>
  <si>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</si>
  <si>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</si>
  <si>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</si>
  <si>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</si>
  <si>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</si>
  <si>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</si>
  <si>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</si>
  <si>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</si>
  <si>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</si>
  <si>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</si>
  <si>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</si>
  <si>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</si>
  <si>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</si>
  <si>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</si>
  <si>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</si>
  <si>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</si>
  <si>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</si>
  <si>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</si>
  <si>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</si>
  <si>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</si>
  <si>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</si>
  <si>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</si>
  <si>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</si>
  <si>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</si>
  <si>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</si>
  <si>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</si>
  <si>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</si>
  <si>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</si>
  <si>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</si>
  <si>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</si>
  <si>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</si>
  <si>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</si>
  <si>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</si>
  <si>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</si>
  <si>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</si>
  <si>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</si>
  <si>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</si>
  <si>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</si>
  <si>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</si>
  <si>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</si>
  <si>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</si>
  <si>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</si>
  <si>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</si>
  <si>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</si>
  <si>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</si>
  <si>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</si>
  <si>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</si>
  <si>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</si>
  <si>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</si>
  <si>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</si>
  <si>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</si>
  <si>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</si>
  <si>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</si>
  <si>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</si>
  <si>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</si>
  <si>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</si>
  <si>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</si>
  <si>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</si>
  <si>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</si>
  <si>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</si>
  <si>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</si>
  <si>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</si>
  <si>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</si>
  <si>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</si>
  <si>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</si>
  <si>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</si>
  <si>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</si>
  <si>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</si>
  <si>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</si>
  <si>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</si>
  <si>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</si>
  <si>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</si>
  <si>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</si>
  <si>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</si>
  <si>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</si>
  <si>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</si>
  <si>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</si>
  <si>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</si>
  <si>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</si>
  <si>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</si>
  <si>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</si>
  <si>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</si>
  <si>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</si>
  <si>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</si>
  <si>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</si>
  <si>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</si>
  <si>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</si>
  <si>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</si>
  <si>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</si>
  <si>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</si>
  <si>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</si>
  <si>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</si>
  <si>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</si>
  <si>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</si>
  <si>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</si>
  <si>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</si>
  <si>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</si>
  <si>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</si>
  <si>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</si>
  <si>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</si>
  <si>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</si>
  <si>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</si>
  <si>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</si>
  <si>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</si>
  <si>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</si>
  <si>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</si>
  <si>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</si>
  <si>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</si>
  <si>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</si>
  <si>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</si>
  <si>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</si>
  <si>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</si>
  <si>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</si>
  <si>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</si>
  <si>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</si>
  <si>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</si>
  <si>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</si>
  <si>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</si>
  <si>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</si>
  <si>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</si>
  <si>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</si>
  <si>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</si>
  <si>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</si>
  <si>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</si>
  <si>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</si>
  <si>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</si>
  <si>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</si>
  <si>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</si>
  <si>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</si>
  <si>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</si>
  <si>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</si>
  <si>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</si>
  <si>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</si>
  <si>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</si>
  <si>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</si>
  <si>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</si>
  <si>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</si>
  <si>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</si>
  <si>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</si>
  <si>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</si>
  <si>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</si>
  <si>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</si>
  <si>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</si>
  <si>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</si>
  <si>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</si>
  <si>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</si>
  <si>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</si>
  <si>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</si>
  <si>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</si>
  <si>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</si>
  <si>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</si>
  <si>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</si>
  <si>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</si>
  <si>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</si>
  <si>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</si>
  <si>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</si>
  <si>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</si>
  <si>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</si>
  <si>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</si>
  <si>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</si>
  <si>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</si>
  <si>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</si>
  <si>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</si>
  <si>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</si>
  <si>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</si>
  <si>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</si>
  <si>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</si>
  <si>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</si>
  <si>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</si>
  <si>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</si>
  <si>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</si>
  <si>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</si>
  <si>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</si>
  <si>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</si>
  <si>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</si>
  <si>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</si>
  <si>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</si>
  <si>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</si>
  <si>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</si>
  <si>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</si>
  <si>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</si>
  <si>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</si>
  <si>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</si>
  <si>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</si>
  <si>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</si>
  <si>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</si>
  <si>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</si>
  <si>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</si>
  <si>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</si>
  <si>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</si>
  <si>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</si>
  <si>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</si>
  <si>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</si>
  <si>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</si>
  <si>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</si>
  <si>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</si>
  <si>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</si>
  <si>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</si>
  <si>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</si>
  <si>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</si>
  <si>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</si>
  <si>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</si>
  <si>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</si>
  <si>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</si>
  <si>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</si>
  <si>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</si>
  <si>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</si>
  <si>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</si>
  <si>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</si>
  <si>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</si>
  <si>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</si>
  <si>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</si>
  <si>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</si>
  <si>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</si>
  <si>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</si>
  <si>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</si>
  <si>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</si>
  <si>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</si>
  <si>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</si>
  <si>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</si>
  <si>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</si>
  <si>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</si>
  <si>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</si>
  <si>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</si>
  <si>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</si>
  <si>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</si>
  <si>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</si>
  <si>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</si>
  <si>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</si>
  <si>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</si>
  <si>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</si>
  <si>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</si>
  <si>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</si>
  <si>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</si>
  <si>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</si>
  <si>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</si>
  <si>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</si>
  <si>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</si>
  <si>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</si>
  <si>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</si>
  <si>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</si>
  <si>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</si>
  <si>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</si>
  <si>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</si>
  <si>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</si>
  <si>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</si>
  <si>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</si>
  <si>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</si>
  <si>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</si>
  <si>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</si>
  <si>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</si>
  <si>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</si>
  <si>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</si>
  <si>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</si>
  <si>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</si>
  <si>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</si>
  <si>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</si>
  <si>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</si>
  <si>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</si>
  <si>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</si>
  <si>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</si>
  <si>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</si>
  <si>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</si>
  <si>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</si>
  <si>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</si>
  <si>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</si>
  <si>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</si>
  <si>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</si>
  <si>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</si>
  <si>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</si>
  <si>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</si>
  <si>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</si>
  <si>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</si>
  <si>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</si>
  <si>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</si>
  <si>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</si>
  <si>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</si>
  <si>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</si>
  <si>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</si>
  <si>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</si>
  <si>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</si>
  <si>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</si>
  <si>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</si>
  <si>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</si>
  <si>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</si>
  <si>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</si>
  <si>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</si>
  <si>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</si>
  <si>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</si>
  <si>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</si>
  <si>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</si>
  <si>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</si>
  <si>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</si>
  <si>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</si>
  <si>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</si>
  <si>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</si>
  <si>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</si>
  <si>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</si>
  <si>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</si>
  <si>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</si>
  <si>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</si>
  <si>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</si>
  <si>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</si>
  <si>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</si>
  <si>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</si>
  <si>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</si>
  <si>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</si>
  <si>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</si>
  <si>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</si>
  <si>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</si>
  <si>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</si>
  <si>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</si>
  <si>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</si>
  <si>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</si>
  <si>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</si>
  <si>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</si>
  <si>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</si>
  <si>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</si>
  <si>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</si>
  <si>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</si>
  <si>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</si>
  <si>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</si>
  <si>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</si>
  <si>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</si>
  <si>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</si>
  <si>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</si>
  <si>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</si>
  <si>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</si>
  <si>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</si>
  <si>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</si>
  <si>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</si>
  <si>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</si>
  <si>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</si>
  <si>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</si>
  <si>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</si>
  <si>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</si>
  <si>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</si>
  <si>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</si>
  <si>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</si>
  <si>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</si>
  <si>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</si>
  <si>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</si>
  <si>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</si>
  <si>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</si>
  <si>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</si>
  <si>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</si>
  <si>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</si>
  <si>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</si>
  <si>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</si>
  <si>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</si>
  <si>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</si>
  <si>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</si>
  <si>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</si>
  <si>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</si>
  <si>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</si>
  <si>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</si>
  <si>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</si>
  <si>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</si>
  <si>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</si>
  <si>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</si>
  <si>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</si>
  <si>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</si>
  <si>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</si>
  <si>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</si>
  <si>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</si>
  <si>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</si>
  <si>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</si>
  <si>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</si>
  <si>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</si>
  <si>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</si>
  <si>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</si>
  <si>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</si>
  <si>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</si>
  <si>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</si>
  <si>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</si>
  <si>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</si>
  <si>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</si>
  <si>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</si>
  <si>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</si>
  <si>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</si>
  <si>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</si>
  <si>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</si>
  <si>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</si>
  <si>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</si>
  <si>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</si>
  <si>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</si>
  <si>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</si>
  <si>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</si>
  <si>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</si>
  <si>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</si>
  <si>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</si>
  <si>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</si>
  <si>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</si>
  <si>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</si>
  <si>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</si>
  <si>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</si>
  <si>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</si>
  <si>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</si>
  <si>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</si>
  <si>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</si>
  <si>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</si>
  <si>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</si>
  <si>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</si>
  <si>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</si>
  <si>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</si>
  <si>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</si>
  <si>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</si>
  <si>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</si>
  <si>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</si>
  <si>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</si>
  <si>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</si>
  <si>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</si>
  <si>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</si>
  <si>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</si>
  <si>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</si>
  <si>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</si>
  <si>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</si>
  <si>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</si>
  <si>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</si>
  <si>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</si>
  <si>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</si>
  <si>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</si>
  <si>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</si>
  <si>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</si>
  <si>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</si>
  <si>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</si>
  <si>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</si>
  <si>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</si>
  <si>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</si>
  <si>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</si>
  <si>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</si>
  <si>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</si>
  <si>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</si>
  <si>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</si>
  <si>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</si>
  <si>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</si>
  <si>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</si>
  <si>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</si>
  <si>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</si>
  <si>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</si>
  <si>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</si>
  <si>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</si>
  <si>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</si>
  <si>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</si>
  <si>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</si>
  <si>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</si>
  <si>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</si>
  <si>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</si>
  <si>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</si>
  <si>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</si>
  <si>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</si>
  <si>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</si>
  <si>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</si>
  <si>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</si>
  <si>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</si>
  <si>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</si>
  <si>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</si>
  <si>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</si>
  <si>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</si>
  <si>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</si>
  <si>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</si>
  <si>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</si>
  <si>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</si>
  <si>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</si>
  <si>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</si>
  <si>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</si>
  <si>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</si>
  <si>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</si>
  <si>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</si>
  <si>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</si>
  <si>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</si>
  <si>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</si>
  <si>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</si>
  <si>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</si>
  <si>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</si>
  <si>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</si>
  <si>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</si>
  <si>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</si>
  <si>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</si>
  <si>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</si>
  <si>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</si>
  <si>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</si>
  <si>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</si>
  <si>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</si>
  <si>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</si>
  <si>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</si>
  <si>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</si>
  <si>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</si>
  <si>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</si>
  <si>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</si>
  <si>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</si>
  <si>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</si>
  <si>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</si>
  <si>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</si>
  <si>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</si>
  <si>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</si>
  <si>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</si>
  <si>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</si>
  <si>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</si>
  <si>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</si>
  <si>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</si>
  <si>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</si>
  <si>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</si>
  <si>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</si>
  <si>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</si>
  <si>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</si>
  <si>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</si>
  <si>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</si>
  <si>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</si>
  <si>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</si>
  <si>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</si>
  <si>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</si>
  <si>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</si>
  <si>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</si>
  <si>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</si>
  <si>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</si>
  <si>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</si>
  <si>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</si>
  <si>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</si>
  <si>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</si>
  <si>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</si>
  <si>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</si>
  <si>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</si>
  <si>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</si>
  <si>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</si>
  <si>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</si>
  <si>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</si>
  <si>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</si>
  <si>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</si>
  <si>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</si>
  <si>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</si>
  <si>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</si>
  <si>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</si>
  <si>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</si>
  <si>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</si>
  <si>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</si>
  <si>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</si>
  <si>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</si>
  <si>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</si>
  <si>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</si>
  <si>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</si>
  <si>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</si>
  <si>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</si>
  <si>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</si>
  <si>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</si>
  <si>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</si>
  <si>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</si>
  <si>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</si>
  <si>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</si>
  <si>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</si>
  <si>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</si>
  <si>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</si>
  <si>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</si>
  <si>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</si>
  <si>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</si>
  <si>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</si>
  <si>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</si>
  <si>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</si>
  <si>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</si>
  <si>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</si>
  <si>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</si>
  <si>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</si>
  <si>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</si>
  <si>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</si>
  <si>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</si>
  <si>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</si>
  <si>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</si>
  <si>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</si>
  <si>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</si>
  <si>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</si>
  <si>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</si>
  <si>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</si>
  <si>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</si>
  <si>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</si>
  <si>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</si>
  <si>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</si>
  <si>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</si>
  <si>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</si>
  <si>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</si>
  <si>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</si>
  <si>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</si>
  <si>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</si>
  <si>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</si>
  <si>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</si>
  <si>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</si>
  <si>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</si>
  <si>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</si>
  <si>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</si>
  <si>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</si>
  <si>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</si>
  <si>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</si>
  <si>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</si>
  <si>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</si>
  <si>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</si>
  <si>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</si>
  <si>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</si>
  <si>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</si>
  <si>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</si>
  <si>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</si>
  <si>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</si>
  <si>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</si>
  <si>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</si>
  <si>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</si>
  <si>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</si>
  <si>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</si>
  <si>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</si>
  <si>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</si>
  <si>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</si>
  <si>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</si>
  <si>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</si>
  <si>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</si>
  <si>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</si>
  <si>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</si>
  <si>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</si>
  <si>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</si>
  <si>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</si>
  <si>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</si>
  <si>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</si>
  <si>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</si>
  <si>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</si>
  <si>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</si>
  <si>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</si>
  <si>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</si>
  <si>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</si>
  <si>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</si>
  <si>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</si>
  <si>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</si>
  <si>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</si>
  <si>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</si>
  <si>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</si>
  <si>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</si>
  <si>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</si>
  <si>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</si>
  <si>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</si>
  <si>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</si>
  <si>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</si>
  <si>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</si>
  <si>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</si>
  <si>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</si>
  <si>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</si>
  <si>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</si>
  <si>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</si>
  <si>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</si>
  <si>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</si>
  <si>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</si>
  <si>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</si>
  <si>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</si>
  <si>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</si>
  <si>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</si>
  <si>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</si>
  <si>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</si>
  <si>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</si>
  <si>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</si>
  <si>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</si>
  <si>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</si>
  <si>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</si>
  <si>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</si>
  <si>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</si>
  <si>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</si>
  <si>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</si>
  <si>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</si>
  <si>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</si>
  <si>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</si>
  <si>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</si>
  <si>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</si>
  <si>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</si>
  <si>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</si>
  <si>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</si>
  <si>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</si>
  <si>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</si>
  <si>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</si>
  <si>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</si>
  <si>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</si>
  <si>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</si>
  <si>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</si>
  <si>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</si>
  <si>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</si>
  <si>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</si>
  <si>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</si>
  <si>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</si>
  <si>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</si>
  <si>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</si>
  <si>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</si>
  <si>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</si>
  <si>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</si>
  <si>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</si>
  <si>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</si>
  <si>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</si>
  <si>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</si>
  <si>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</si>
  <si>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</si>
  <si>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</si>
  <si>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</si>
  <si>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</si>
  <si>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</si>
  <si>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</si>
  <si>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</si>
  <si>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</si>
  <si>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</si>
  <si>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</si>
  <si>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</si>
  <si>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</si>
  <si>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</si>
  <si>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</si>
  <si>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</si>
  <si>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</si>
  <si>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</si>
  <si>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</si>
  <si>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</si>
  <si>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</si>
  <si>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</si>
  <si>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</si>
  <si>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</si>
  <si>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</si>
  <si>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</si>
  <si>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</si>
  <si>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</si>
  <si>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</si>
  <si>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</si>
  <si>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</si>
  <si>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</si>
  <si>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</si>
  <si>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</si>
  <si>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</si>
  <si>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</si>
  <si>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</si>
  <si>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</si>
  <si>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</si>
  <si>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</si>
  <si>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</si>
  <si>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</si>
  <si>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</si>
  <si>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</si>
  <si>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</si>
  <si>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</si>
  <si>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</si>
  <si>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</si>
  <si>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</si>
  <si>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</si>
  <si>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</si>
  <si>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</si>
  <si>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</si>
  <si>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</si>
  <si>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</si>
  <si>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</si>
  <si>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</si>
  <si>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</si>
  <si>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</si>
  <si>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</si>
  <si>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</si>
  <si>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</si>
  <si>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</si>
  <si>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</si>
  <si>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</si>
  <si>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</si>
  <si>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</si>
  <si>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</si>
  <si>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</si>
  <si>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</si>
  <si>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</si>
  <si>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</si>
  <si>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</si>
  <si>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</si>
  <si>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</si>
  <si>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</si>
  <si>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</si>
  <si>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</si>
  <si>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</si>
  <si>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</si>
  <si>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</si>
  <si>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</si>
  <si>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</si>
  <si>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</si>
  <si>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</si>
  <si>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</si>
  <si>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</si>
  <si>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</si>
  <si>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</si>
  <si>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</si>
  <si>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</si>
  <si>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</si>
  <si>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</si>
  <si>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</si>
  <si>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</si>
  <si>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</si>
  <si>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</si>
  <si>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</si>
  <si>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</si>
  <si>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</si>
  <si>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</si>
  <si>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</si>
  <si>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</si>
  <si>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</si>
  <si>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</si>
  <si>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</si>
  <si>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</si>
  <si>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</si>
  <si>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</si>
  <si>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</si>
  <si>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</si>
  <si>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</si>
  <si>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</si>
  <si>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</si>
  <si>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</si>
  <si>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</si>
  <si>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</si>
  <si>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</si>
  <si>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</si>
  <si>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</si>
  <si>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</si>
  <si>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</si>
  <si>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</si>
  <si>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</si>
  <si>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</si>
  <si>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</si>
  <si>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</si>
  <si>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</si>
  <si>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</si>
  <si>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</si>
  <si>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</si>
  <si>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</si>
  <si>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</si>
  <si>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</si>
  <si>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</si>
  <si>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</si>
  <si>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</si>
  <si>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</si>
  <si>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</si>
  <si>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</si>
  <si>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</si>
  <si>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</si>
  <si>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</si>
  <si>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</si>
  <si>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</si>
  <si>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</si>
  <si>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</si>
  <si>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</si>
  <si>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</si>
  <si>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</si>
  <si>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</si>
  <si>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</si>
  <si>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</si>
  <si>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</si>
  <si>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</si>
  <si>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</si>
  <si>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</si>
  <si>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</si>
  <si>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</si>
  <si>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</si>
  <si>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</si>
  <si>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</si>
  <si>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</si>
  <si>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</si>
  <si>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</si>
  <si>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</si>
  <si>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</si>
  <si>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</si>
  <si>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</si>
  <si>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</si>
  <si>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</si>
  <si>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</si>
  <si>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</si>
  <si>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</si>
  <si>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</si>
  <si>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</si>
  <si>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</si>
  <si>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</si>
  <si>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</si>
  <si>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</si>
  <si>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</si>
  <si>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</si>
  <si>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</si>
  <si>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</si>
  <si>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</si>
  <si>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</si>
  <si>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</si>
  <si>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</si>
  <si>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</si>
  <si>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</si>
  <si>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</si>
  <si>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</si>
  <si>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</si>
  <si>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</si>
  <si>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</si>
  <si>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</si>
  <si>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</si>
  <si>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</si>
  <si>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</si>
  <si>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</si>
  <si>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</si>
  <si>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</si>
  <si>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</si>
  <si>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</si>
  <si>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</si>
  <si>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</si>
  <si>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</si>
  <si>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</si>
  <si>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</si>
  <si>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</si>
  <si>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</si>
  <si>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</si>
  <si>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</si>
  <si>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</si>
  <si>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</si>
  <si>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</si>
  <si>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</si>
  <si>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</si>
  <si>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</si>
  <si>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</si>
  <si>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</si>
  <si>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</si>
  <si>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</si>
  <si>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</si>
  <si>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</si>
  <si>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</si>
  <si>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</si>
  <si>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</si>
  <si>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</si>
  <si>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</si>
  <si>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</si>
  <si>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</si>
  <si>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</si>
  <si>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</si>
  <si>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</si>
  <si>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</si>
  <si>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</si>
  <si>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</si>
  <si>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</si>
  <si>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</si>
  <si>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</si>
  <si>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</si>
  <si>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</si>
  <si>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</si>
  <si>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</si>
  <si>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</si>
  <si>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</si>
  <si>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</si>
  <si>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</si>
  <si>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</si>
  <si>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</si>
  <si>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</si>
  <si>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</si>
  <si>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</si>
  <si>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</si>
  <si>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</si>
  <si>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</si>
  <si>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</si>
  <si>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</si>
  <si>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</si>
  <si>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</si>
  <si>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</si>
  <si>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</si>
  <si>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</si>
  <si>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</si>
  <si>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</si>
  <si>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</si>
  <si>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</si>
  <si>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</si>
  <si>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</si>
  <si>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</si>
  <si>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</si>
  <si>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</si>
  <si>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</si>
  <si>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</si>
  <si>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</si>
  <si>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</si>
  <si>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</si>
  <si>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</si>
  <si>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</si>
  <si>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</si>
  <si>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</si>
  <si>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</si>
  <si>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</si>
  <si>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</si>
  <si>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</si>
  <si>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</si>
  <si>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</si>
  <si>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</si>
  <si>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</si>
  <si>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</si>
  <si>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</si>
  <si>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</si>
  <si>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</si>
  <si>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</si>
  <si>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</si>
  <si>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</si>
  <si>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</si>
  <si>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</si>
  <si>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</si>
  <si>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</si>
  <si>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</si>
  <si>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</si>
  <si>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</si>
  <si>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</si>
  <si>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</si>
  <si>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</si>
  <si>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</si>
  <si>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</si>
  <si>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</si>
  <si>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</si>
  <si>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</si>
  <si>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</si>
  <si>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</si>
  <si>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</si>
  <si>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</si>
  <si>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</si>
  <si>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</si>
  <si>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</si>
  <si>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</si>
  <si>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</si>
  <si>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</si>
  <si>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</si>
  <si>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</si>
  <si>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</si>
  <si>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</si>
  <si>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</si>
  <si>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</si>
  <si>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</si>
  <si>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</si>
  <si>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</si>
  <si>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</si>
  <si>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</si>
  <si>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</si>
  <si>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</si>
  <si>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</si>
  <si>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</si>
  <si>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</si>
  <si>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</si>
  <si>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</si>
  <si>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</si>
  <si>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</si>
  <si>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</si>
  <si>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</si>
  <si>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</si>
  <si>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</si>
  <si>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</si>
  <si>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</si>
  <si>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</si>
  <si>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</si>
  <si>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</si>
  <si>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</si>
  <si>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</si>
  <si>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</si>
  <si>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</si>
  <si>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</si>
  <si>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</si>
  <si>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</si>
  <si>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</si>
  <si>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</si>
  <si>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</si>
  <si>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</si>
  <si>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</si>
  <si>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</si>
  <si>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</si>
  <si>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</si>
  <si>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</si>
  <si>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</si>
  <si>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</si>
  <si>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</si>
  <si>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</si>
  <si>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</si>
  <si>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</si>
  <si>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</si>
  <si>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</si>
  <si>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</si>
  <si>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</si>
  <si>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</si>
  <si>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</si>
  <si>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</si>
  <si>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</si>
  <si>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</si>
  <si>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</si>
  <si>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</si>
  <si>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</si>
  <si>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</si>
  <si>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</si>
  <si>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</si>
  <si>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</si>
  <si>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</si>
  <si>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</si>
  <si>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</si>
  <si>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</si>
  <si>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</si>
  <si>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</si>
  <si>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</si>
  <si>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</si>
  <si>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</si>
  <si>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</si>
  <si>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</si>
  <si>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</si>
  <si>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</si>
  <si>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</si>
  <si>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</si>
  <si>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</si>
  <si>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</si>
  <si>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</si>
  <si>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</si>
  <si>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</si>
  <si>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</si>
  <si>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</si>
  <si>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</si>
  <si>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</si>
  <si>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</si>
  <si>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</si>
  <si>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</si>
  <si>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</si>
  <si>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</si>
  <si>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</si>
  <si>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</si>
  <si>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</si>
  <si>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</si>
  <si>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</si>
  <si>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</si>
  <si>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</si>
  <si>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</si>
  <si>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</si>
  <si>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</si>
  <si>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</si>
  <si>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</si>
  <si>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</si>
  <si>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</si>
  <si>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</si>
  <si>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</si>
  <si>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</si>
  <si>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</si>
  <si>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</si>
  <si>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</si>
  <si>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</si>
  <si>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</si>
  <si>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</si>
  <si>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</si>
  <si>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</si>
  <si>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</si>
  <si>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</si>
  <si>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</si>
  <si>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</si>
  <si>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</si>
  <si>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</si>
  <si>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</si>
  <si>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</si>
  <si>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</si>
  <si>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</si>
  <si>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</si>
  <si>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</si>
  <si>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</si>
  <si>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</si>
  <si>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</si>
  <si>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</si>
  <si>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</si>
  <si>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</si>
  <si>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</si>
  <si>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</si>
  <si>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</si>
  <si>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</si>
  <si>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</si>
  <si>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</si>
  <si>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</si>
  <si>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</si>
  <si>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</si>
  <si>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</si>
  <si>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</si>
  <si>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</si>
  <si>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</si>
  <si>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</si>
  <si>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</si>
  <si>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</si>
  <si>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</si>
  <si>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</si>
  <si>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</si>
  <si>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</si>
  <si>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</si>
  <si>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</si>
  <si>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</si>
  <si>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</si>
  <si>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</si>
  <si>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</si>
  <si>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</si>
  <si>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</si>
  <si>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</si>
  <si>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</si>
  <si>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</si>
  <si>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</si>
  <si>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</si>
  <si>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</si>
  <si>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</si>
  <si>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</si>
  <si>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</si>
  <si>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</si>
  <si>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</si>
  <si>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</si>
  <si>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</si>
  <si>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</si>
  <si>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</si>
  <si>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</si>
  <si>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</si>
  <si>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</si>
  <si>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</si>
  <si>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</si>
  <si>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</si>
  <si>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</si>
  <si>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</si>
  <si>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</si>
  <si>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</si>
  <si>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</si>
  <si>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</si>
  <si>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</si>
  <si>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</si>
  <si>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</si>
  <si>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</si>
  <si>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</si>
  <si>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</si>
  <si>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</si>
  <si>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</si>
  <si>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</si>
  <si>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</si>
  <si>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</si>
  <si>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</si>
  <si>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</si>
  <si>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</si>
  <si>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</si>
  <si>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</si>
  <si>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</si>
  <si>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</si>
  <si>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</si>
  <si>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</si>
  <si>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</si>
  <si>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</si>
  <si>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</si>
  <si>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</si>
  <si>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</si>
  <si>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</si>
  <si>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</si>
  <si>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</si>
  <si>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</si>
  <si>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</si>
  <si>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</si>
  <si>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</si>
  <si>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</si>
  <si>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</si>
  <si>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</si>
  <si>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</si>
  <si>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</si>
  <si>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</si>
  <si>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</si>
  <si>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</si>
  <si>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</si>
  <si>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</si>
  <si>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</si>
  <si>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</si>
  <si>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</si>
  <si>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</si>
  <si>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</si>
  <si>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</si>
  <si>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</si>
  <si>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</si>
  <si>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</si>
  <si>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</si>
  <si>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</si>
  <si>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</si>
  <si>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</si>
  <si>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</si>
  <si>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</si>
  <si>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</si>
  <si>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</si>
  <si>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</si>
  <si>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</si>
  <si>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</si>
  <si>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</si>
  <si>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</si>
  <si>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</si>
  <si>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</si>
  <si>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</si>
  <si>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</si>
  <si>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</si>
  <si>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</si>
  <si>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</si>
  <si>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</si>
  <si>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</si>
  <si>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</si>
  <si>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</si>
  <si>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</si>
  <si>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</si>
  <si>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</si>
  <si>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</si>
  <si>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</si>
  <si>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</si>
  <si>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</si>
  <si>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</si>
  <si>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</si>
  <si>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</si>
  <si>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</si>
  <si>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</si>
  <si>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</si>
  <si>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</si>
  <si>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</si>
  <si>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</si>
  <si>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</si>
  <si>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</si>
  <si>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</si>
  <si>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</si>
  <si>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</si>
  <si>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</si>
  <si>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</si>
  <si>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</si>
  <si>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</si>
  <si>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</si>
  <si>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</si>
  <si>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</si>
  <si>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</si>
  <si>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</si>
  <si>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</si>
  <si>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</si>
  <si>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</si>
  <si>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</si>
  <si>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</si>
  <si>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</si>
  <si>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</si>
  <si>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</si>
  <si>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</si>
  <si>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</si>
  <si>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</si>
  <si>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</si>
  <si>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</si>
  <si>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</si>
  <si>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</si>
  <si>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</si>
  <si>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</si>
  <si>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</si>
  <si>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</si>
  <si>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</si>
  <si>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</si>
  <si>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</si>
  <si>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</si>
  <si>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</si>
  <si>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</si>
  <si>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</si>
  <si>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</si>
  <si>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</si>
  <si>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</si>
  <si>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</si>
  <si>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</si>
  <si>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</si>
  <si>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</si>
  <si>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</si>
  <si>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</si>
  <si>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</si>
  <si>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</si>
  <si>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</si>
  <si>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</si>
  <si>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</si>
  <si>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</si>
  <si>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</si>
  <si>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</si>
  <si>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</si>
  <si>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</si>
  <si>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</si>
  <si>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</si>
  <si>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</si>
  <si>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</si>
  <si>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</si>
  <si>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</si>
  <si>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</si>
  <si>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</si>
  <si>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</si>
  <si>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</si>
  <si>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</si>
  <si>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</si>
  <si>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</si>
  <si>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</si>
  <si>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</si>
  <si>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</si>
  <si>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</si>
  <si>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</si>
  <si>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</si>
  <si>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</si>
  <si>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</si>
  <si>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</si>
  <si>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</si>
  <si>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</si>
  <si>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</si>
  <si>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</si>
  <si>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</si>
  <si>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</si>
  <si>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</si>
  <si>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</si>
  <si>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</si>
  <si>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</si>
  <si>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</si>
  <si>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</si>
  <si>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</si>
  <si>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</si>
  <si>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</si>
  <si>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</si>
  <si>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</si>
  <si>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</si>
  <si>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</si>
  <si>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</si>
  <si>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</si>
  <si>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</si>
  <si>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</si>
  <si>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</si>
  <si>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</si>
  <si>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</si>
  <si>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</si>
  <si>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</si>
  <si>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</si>
  <si>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</si>
  <si>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</si>
  <si>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</si>
  <si>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</si>
  <si>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</si>
  <si>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</si>
  <si>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</si>
  <si>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</si>
  <si>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</si>
  <si>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</si>
  <si>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</si>
  <si>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</si>
  <si>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</si>
  <si>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</si>
  <si>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</si>
  <si>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</si>
  <si>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</si>
  <si>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</si>
  <si>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</si>
  <si>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</si>
  <si>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</si>
  <si>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</si>
  <si>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</si>
  <si>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</si>
  <si>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</si>
  <si>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</si>
  <si>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</si>
  <si>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</si>
  <si>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</si>
  <si>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</si>
  <si>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</si>
  <si>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</si>
  <si>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</si>
  <si>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</si>
  <si>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</si>
  <si>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</si>
  <si>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</si>
  <si>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</si>
  <si>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</si>
  <si>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</si>
  <si>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</si>
  <si>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</si>
  <si>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</si>
  <si>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</si>
  <si>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</si>
  <si>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</si>
  <si>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</si>
  <si>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</si>
  <si>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</si>
  <si>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</si>
  <si>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</si>
  <si>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</si>
  <si>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</si>
  <si>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</si>
  <si>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</si>
  <si>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</si>
  <si>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</si>
  <si>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</si>
  <si>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</si>
  <si>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</si>
  <si>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</si>
  <si>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</si>
  <si>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</si>
  <si>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</si>
  <si>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</si>
  <si>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</si>
  <si>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</si>
  <si>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</si>
  <si>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</si>
  <si>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</si>
  <si>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</si>
  <si>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</si>
  <si>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</si>
  <si>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</si>
  <si>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</si>
  <si>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</si>
  <si>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</si>
  <si>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</si>
  <si>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</si>
  <si>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</si>
  <si>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</si>
  <si>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</si>
  <si>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</si>
  <si>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</si>
  <si>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</si>
  <si>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</si>
  <si>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</si>
  <si>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</si>
  <si>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</si>
  <si>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</si>
  <si>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</si>
  <si>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</si>
  <si>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</si>
  <si>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</si>
  <si>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</si>
  <si>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</si>
  <si>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</si>
  <si>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</si>
  <si>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</si>
  <si>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</si>
  <si>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</si>
  <si>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</si>
  <si>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</si>
  <si>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</si>
  <si>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</si>
  <si>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</si>
  <si>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</si>
  <si>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</si>
  <si>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</si>
  <si>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</si>
  <si>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</si>
  <si>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</si>
  <si>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</si>
  <si>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</si>
  <si>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</si>
  <si>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</si>
  <si>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</si>
  <si>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</si>
  <si>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</si>
  <si>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</si>
  <si>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</si>
  <si>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</si>
  <si>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</si>
  <si>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</si>
  <si>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</si>
  <si>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</si>
  <si>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</si>
  <si>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</si>
  <si>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</si>
  <si>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</si>
  <si>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</si>
  <si>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</si>
  <si>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</si>
  <si>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</si>
  <si>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</si>
  <si>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</si>
  <si>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</si>
  <si>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</si>
  <si>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</si>
  <si>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</si>
  <si>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</si>
  <si>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</si>
  <si>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</si>
  <si>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</si>
  <si>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</si>
  <si>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</si>
  <si>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</si>
  <si>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</si>
  <si>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</si>
  <si>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</si>
  <si>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</si>
  <si>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</si>
  <si>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</si>
  <si>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</si>
  <si>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</si>
  <si>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</si>
  <si>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</si>
  <si>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</si>
  <si>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</si>
  <si>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</si>
  <si>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</si>
  <si>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</si>
  <si>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</si>
  <si>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</si>
  <si>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</si>
  <si>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</si>
  <si>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</si>
  <si>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</si>
  <si>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</si>
  <si>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</si>
  <si>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</si>
  <si>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</si>
  <si>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</si>
  <si>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</si>
  <si>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</si>
  <si>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</si>
  <si>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</si>
  <si>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</si>
  <si>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</si>
  <si>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</si>
  <si>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</si>
  <si>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</si>
  <si>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</si>
  <si>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</si>
  <si>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</si>
  <si>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</si>
  <si>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</si>
  <si>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</si>
  <si>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</si>
  <si>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</si>
  <si>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</si>
  <si>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</si>
  <si>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</si>
  <si>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</si>
  <si>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</si>
  <si>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</si>
  <si>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</si>
  <si>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</si>
  <si>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</si>
  <si>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</si>
  <si>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</si>
  <si>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</si>
  <si>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</si>
  <si>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</si>
  <si>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</si>
  <si>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</si>
  <si>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</si>
  <si>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</si>
  <si>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</si>
  <si>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</si>
  <si>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</si>
  <si>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</si>
  <si>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</si>
  <si>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</si>
  <si>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</si>
  <si>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</si>
  <si>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</si>
  <si>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</si>
  <si>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</si>
  <si>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</si>
  <si>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</si>
  <si>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</si>
  <si>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</si>
  <si>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</si>
  <si>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</si>
  <si>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</si>
  <si>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</si>
  <si>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</si>
  <si>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</si>
  <si>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</si>
  <si>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</si>
  <si>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</si>
  <si>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</si>
  <si>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</si>
  <si>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</si>
  <si>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</si>
  <si>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</si>
  <si>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</si>
  <si>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</si>
  <si>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</si>
  <si>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</si>
  <si>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</si>
  <si>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</si>
  <si>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</si>
  <si>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</si>
  <si>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</si>
  <si>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</si>
  <si>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</si>
  <si>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</si>
  <si>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</si>
  <si>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</si>
  <si>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</si>
  <si>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</si>
  <si>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</si>
  <si>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</si>
  <si>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</si>
  <si>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</si>
  <si>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</si>
  <si>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</si>
  <si>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</si>
  <si>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</si>
  <si>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</si>
  <si>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</si>
  <si>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</si>
  <si>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</si>
  <si>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</si>
  <si>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</si>
  <si>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</si>
  <si>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</si>
  <si>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</si>
  <si>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</si>
  <si>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</si>
  <si>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</si>
  <si>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</si>
  <si>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</si>
  <si>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</si>
  <si>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</si>
  <si>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</si>
  <si>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</si>
  <si>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</si>
  <si>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</si>
  <si>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</si>
  <si>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</si>
  <si>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</si>
  <si>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</si>
  <si>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</si>
  <si>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</si>
  <si>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</si>
  <si>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</si>
  <si>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</si>
  <si>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</si>
  <si>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</si>
  <si>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</si>
  <si>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</si>
  <si>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</si>
  <si>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</si>
  <si>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</si>
  <si>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</si>
  <si>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</si>
  <si>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</si>
  <si>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</si>
  <si>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</si>
  <si>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</si>
  <si>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</si>
  <si>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</si>
  <si>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</si>
  <si>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</si>
  <si>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</si>
  <si>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</si>
  <si>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</si>
  <si>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</si>
  <si>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</si>
  <si>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</si>
  <si>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</si>
  <si>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</si>
  <si>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</si>
  <si>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</si>
  <si>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</si>
  <si>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</si>
  <si>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</si>
  <si>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</si>
  <si>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</si>
  <si>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</si>
  <si>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</si>
  <si>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</si>
  <si>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</si>
  <si>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</si>
  <si>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</si>
  <si>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</si>
  <si>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</si>
  <si>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</si>
  <si>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</si>
  <si>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</si>
  <si>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</si>
  <si>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</si>
  <si>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</si>
  <si>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</si>
  <si>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</si>
  <si>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</si>
  <si>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</si>
  <si>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</si>
  <si>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</si>
  <si>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</si>
  <si>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</si>
  <si>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</si>
  <si>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</si>
  <si>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</si>
  <si>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</si>
  <si>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</si>
  <si>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</si>
  <si>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</si>
  <si>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</si>
  <si>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</si>
  <si>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</si>
  <si>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</si>
  <si>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</si>
  <si>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</si>
  <si>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</si>
  <si>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</si>
  <si>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</si>
  <si>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</si>
  <si>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</si>
  <si>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</si>
  <si>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</si>
  <si>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</si>
  <si>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</si>
  <si>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</si>
  <si>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</si>
  <si>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</si>
  <si>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</si>
  <si>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</si>
  <si>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</si>
  <si>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</si>
  <si>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</si>
  <si>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</si>
  <si>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</si>
  <si>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</si>
  <si>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</si>
  <si>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</si>
  <si>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</si>
  <si>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</si>
  <si>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</si>
  <si>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</si>
  <si>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</si>
  <si>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</si>
  <si>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</si>
  <si>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</si>
  <si>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</si>
  <si>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</si>
  <si>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</si>
  <si>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</si>
  <si>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</si>
  <si>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</si>
  <si>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</si>
  <si>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</si>
  <si>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</si>
  <si>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</si>
  <si>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</si>
  <si>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</si>
  <si>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</si>
  <si>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</si>
  <si>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</si>
  <si>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</si>
  <si>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</si>
  <si>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</si>
  <si>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</si>
  <si>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</si>
  <si>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</si>
  <si>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</si>
  <si>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</si>
  <si>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</si>
  <si>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</si>
  <si>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</si>
  <si>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</si>
  <si>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</si>
  <si>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</si>
  <si>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</si>
  <si>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</si>
  <si>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</si>
  <si>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</si>
  <si>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</si>
  <si>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</si>
  <si>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</si>
  <si>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</si>
  <si>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</si>
  <si>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</si>
  <si>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</si>
  <si>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</si>
  <si>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</si>
  <si>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</si>
  <si>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</si>
  <si>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</si>
  <si>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</si>
  <si>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</si>
  <si>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</si>
  <si>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</si>
  <si>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</si>
  <si>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</si>
  <si>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</si>
  <si>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</si>
  <si>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</si>
  <si>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</si>
  <si>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</si>
  <si>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</si>
  <si>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</si>
  <si>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</si>
  <si>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</si>
  <si>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</si>
  <si>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</si>
  <si>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</si>
  <si>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</si>
  <si>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</si>
  <si>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</si>
  <si>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</si>
  <si>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</si>
  <si>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</si>
  <si>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</si>
  <si>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</si>
  <si>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</si>
  <si>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</si>
  <si>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</si>
  <si>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</si>
  <si>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</si>
  <si>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</si>
  <si>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</si>
  <si>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</si>
  <si>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</si>
  <si>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</si>
  <si>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</si>
  <si>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</si>
  <si>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</si>
  <si>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</si>
  <si>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</si>
  <si>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</si>
  <si>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</si>
  <si>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</si>
  <si>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</si>
  <si>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</si>
  <si>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</si>
  <si>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</si>
  <si>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</si>
  <si>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</si>
  <si>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</si>
  <si>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</si>
  <si>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</si>
  <si>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</si>
  <si>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</si>
  <si>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</si>
  <si>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</si>
  <si>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</si>
  <si>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</si>
  <si>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</si>
  <si>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</si>
  <si>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</si>
  <si>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</si>
  <si>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</si>
  <si>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</si>
  <si>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</si>
  <si>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</si>
  <si>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</si>
  <si>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</si>
  <si>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</si>
  <si>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</si>
  <si>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</si>
  <si>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</si>
  <si>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</si>
  <si>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</si>
  <si>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</si>
  <si>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</si>
  <si>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</si>
  <si>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</si>
  <si>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</si>
  <si>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</si>
  <si>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</si>
  <si>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</si>
  <si>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</si>
  <si>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</si>
  <si>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</si>
  <si>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</si>
  <si>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</si>
  <si>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</si>
  <si>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</si>
  <si>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</si>
  <si>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</si>
  <si>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</si>
  <si>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</si>
  <si>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</si>
  <si>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</si>
  <si>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</si>
  <si>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</si>
  <si>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</si>
  <si>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</si>
  <si>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</si>
  <si>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</si>
  <si>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</si>
  <si>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</si>
  <si>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</si>
  <si>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</si>
  <si>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</si>
  <si>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</si>
  <si>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</si>
  <si>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</si>
  <si>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</si>
  <si>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</si>
  <si>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</si>
  <si>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</si>
  <si>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</si>
  <si>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</si>
  <si>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</si>
  <si>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</si>
  <si>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</si>
  <si>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</si>
  <si>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</si>
  <si>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</si>
  <si>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</si>
  <si>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</si>
  <si>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</si>
  <si>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</si>
  <si>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</si>
  <si>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</si>
  <si>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</si>
  <si>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</si>
  <si>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</si>
  <si>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</si>
  <si>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</si>
  <si>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</si>
  <si>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</si>
  <si>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</si>
  <si>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</si>
  <si>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</si>
  <si>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</si>
  <si>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</si>
  <si>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</si>
  <si>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</si>
  <si>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</si>
  <si>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</si>
  <si>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</si>
  <si>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</si>
  <si>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</si>
  <si>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</si>
  <si>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</si>
  <si>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</si>
  <si>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</si>
  <si>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</si>
  <si>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</si>
  <si>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</si>
  <si>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</si>
  <si>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</si>
  <si>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</si>
  <si>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</si>
  <si>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</si>
  <si>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</si>
  <si>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</si>
  <si>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</si>
  <si>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</si>
  <si>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</si>
  <si>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</si>
  <si>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</si>
  <si>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</si>
  <si>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</si>
  <si>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</si>
  <si>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</si>
  <si>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</si>
  <si>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</si>
  <si>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</si>
  <si>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</si>
  <si>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</si>
  <si>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</si>
  <si>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</si>
  <si>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</si>
  <si>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</si>
  <si>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</si>
  <si>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</si>
  <si>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</si>
  <si>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</si>
  <si>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</si>
  <si>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</si>
  <si>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</si>
  <si>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</si>
  <si>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</si>
  <si>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</si>
  <si>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</si>
  <si>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</si>
  <si>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</si>
  <si>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</si>
  <si>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</si>
  <si>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</si>
  <si>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</si>
  <si>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</si>
  <si>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</si>
  <si>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</si>
  <si>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</si>
  <si>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</si>
  <si>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</si>
  <si>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</si>
  <si>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</si>
  <si>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</si>
  <si>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</si>
  <si>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</si>
  <si>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</si>
  <si>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</si>
  <si>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</si>
  <si>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</si>
  <si>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</si>
  <si>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</si>
  <si>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</si>
  <si>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</si>
  <si>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</si>
  <si>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</si>
  <si>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</si>
  <si>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</si>
  <si>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</si>
  <si>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</si>
  <si>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</si>
  <si>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</si>
  <si>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</si>
  <si>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</si>
  <si>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</si>
  <si>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</si>
  <si>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</si>
  <si>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</si>
  <si>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</si>
  <si>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</si>
  <si>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</si>
  <si>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</si>
  <si>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</si>
  <si>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</si>
  <si>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</si>
  <si>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</si>
  <si>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</si>
  <si>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</si>
  <si>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</si>
  <si>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</si>
  <si>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</si>
  <si>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</si>
  <si>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</si>
  <si>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</si>
  <si>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</si>
  <si>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</si>
  <si>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</si>
  <si>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</si>
  <si>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</si>
  <si>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</si>
  <si>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</si>
  <si>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</si>
  <si>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</si>
  <si>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</si>
  <si>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</si>
  <si>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</si>
  <si>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</si>
  <si>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</si>
  <si>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</si>
  <si>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</si>
  <si>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</si>
  <si>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</si>
  <si>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</si>
  <si>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</si>
  <si>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</si>
  <si>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</si>
  <si>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</si>
  <si>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</si>
  <si>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</si>
  <si>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</si>
  <si>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</si>
  <si>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</si>
  <si>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</si>
  <si>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</si>
  <si>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</si>
  <si>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</si>
  <si>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</si>
  <si>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</si>
  <si>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</si>
  <si>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</si>
  <si>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</si>
  <si>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</si>
  <si>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</si>
  <si>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</si>
  <si>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</si>
  <si>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</si>
  <si>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</si>
  <si>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</si>
  <si>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</si>
  <si>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</si>
  <si>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</si>
  <si>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</si>
  <si>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</si>
  <si>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</si>
  <si>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</si>
  <si>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</si>
  <si>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</si>
  <si>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</si>
  <si>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</si>
  <si>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</si>
  <si>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</si>
  <si>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</si>
  <si>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</si>
  <si>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</si>
  <si>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</si>
  <si>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</si>
  <si>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</si>
  <si>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</si>
  <si>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</si>
  <si>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</si>
  <si>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</si>
  <si>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</si>
  <si>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</si>
  <si>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</si>
  <si>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</si>
  <si>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</si>
  <si>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</si>
  <si>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</si>
  <si>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</si>
  <si>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</si>
  <si>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</si>
  <si>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</si>
  <si>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</si>
  <si>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</si>
  <si>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</si>
  <si>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</si>
  <si>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</si>
  <si>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</si>
  <si>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</si>
  <si>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</si>
  <si>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</si>
  <si>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</si>
  <si>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</si>
  <si>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</si>
  <si>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</si>
  <si>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</si>
  <si>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</si>
  <si>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</si>
  <si>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</si>
  <si>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</si>
  <si>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</si>
  <si>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</si>
  <si>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</si>
  <si>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</si>
  <si>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</si>
  <si>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</si>
  <si>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</si>
  <si>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</si>
  <si>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</si>
  <si>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</si>
  <si>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</si>
  <si>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</si>
  <si>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</si>
  <si>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</si>
  <si>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</si>
  <si>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</si>
  <si>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</si>
  <si>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</si>
  <si>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</si>
  <si>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</si>
  <si>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</si>
  <si>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</si>
  <si>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</si>
  <si>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</si>
  <si>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</si>
  <si>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</si>
  <si>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</si>
  <si>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</si>
  <si>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</si>
  <si>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</si>
  <si>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</si>
  <si>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</si>
  <si>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</si>
  <si>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</si>
  <si>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</si>
  <si>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</si>
  <si>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</si>
  <si>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</si>
  <si>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</si>
  <si>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</si>
  <si>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</si>
  <si>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</si>
  <si>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</si>
  <si>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</si>
  <si>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</si>
  <si>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</si>
  <si>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</si>
  <si>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</si>
  <si>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</si>
  <si>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</si>
  <si>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</si>
  <si>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</si>
  <si>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</si>
  <si>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</si>
  <si>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</si>
  <si>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</si>
  <si>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</si>
  <si>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</si>
  <si>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</si>
  <si>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</si>
  <si>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</si>
  <si>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</si>
  <si>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</si>
  <si>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</si>
  <si>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</si>
  <si>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</si>
  <si>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</si>
  <si>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</si>
  <si>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</si>
  <si>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</si>
  <si>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</si>
  <si>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</si>
  <si>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</si>
  <si>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</si>
  <si>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</si>
  <si>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</si>
  <si>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</si>
  <si>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</si>
  <si>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</si>
  <si>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</si>
  <si>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</si>
  <si>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</si>
  <si>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</si>
  <si>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</si>
  <si>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</si>
  <si>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</si>
  <si>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</si>
  <si>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</si>
  <si>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</si>
  <si>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</si>
  <si>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</si>
  <si>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</si>
  <si>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</si>
  <si>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</si>
  <si>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</si>
  <si>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</si>
  <si>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</si>
  <si>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</si>
  <si>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</si>
  <si>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</si>
  <si>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</si>
  <si>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</si>
  <si>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</si>
  <si>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</si>
  <si>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</si>
  <si>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</si>
  <si>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</si>
  <si>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</si>
  <si>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</si>
  <si>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</si>
  <si>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</si>
  <si>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</si>
  <si>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</si>
  <si>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</si>
  <si>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</si>
  <si>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</si>
  <si>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</si>
  <si>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</si>
  <si>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</si>
  <si>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</si>
  <si>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</si>
  <si>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</si>
  <si>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</si>
  <si>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</si>
  <si>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</si>
  <si>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</si>
  <si>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</si>
  <si>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</si>
  <si>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</si>
  <si>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</si>
  <si>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</si>
  <si>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</si>
  <si>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</si>
  <si>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</si>
  <si>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</si>
  <si>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</si>
  <si>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</si>
  <si>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</si>
  <si>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</si>
  <si>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</si>
  <si>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</si>
  <si>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</si>
  <si>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</si>
  <si>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</si>
  <si>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</si>
  <si>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</si>
  <si>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</si>
  <si>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</si>
  <si>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</si>
  <si>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</si>
  <si>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</si>
  <si>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</si>
  <si>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</si>
  <si>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</si>
  <si>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</si>
  <si>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</si>
  <si>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</si>
  <si>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</si>
  <si>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</si>
  <si>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</si>
  <si>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</si>
  <si>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</si>
  <si>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</si>
  <si>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</si>
  <si>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</si>
  <si>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</si>
  <si>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</si>
  <si>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</si>
  <si>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</si>
  <si>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</si>
  <si>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</si>
  <si>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</si>
  <si>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</si>
  <si>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</si>
  <si>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</si>
  <si>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</si>
  <si>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</si>
  <si>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</si>
  <si>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</si>
  <si>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</si>
  <si>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</si>
  <si>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</si>
  <si>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</si>
  <si>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</si>
  <si>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</si>
  <si>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</si>
  <si>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</si>
  <si>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</si>
  <si>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</si>
  <si>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</si>
  <si>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</si>
  <si>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</si>
  <si>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</si>
  <si>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</si>
  <si>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</si>
  <si>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</si>
  <si>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</si>
  <si>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</si>
  <si>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</si>
  <si>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</si>
  <si>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</si>
  <si>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</si>
  <si>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</si>
  <si>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</si>
  <si>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</si>
  <si>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</si>
  <si>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</si>
  <si>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</si>
  <si>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</si>
  <si>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</si>
  <si>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</si>
  <si>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</si>
  <si>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</si>
  <si>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</si>
  <si>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</si>
  <si>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</si>
  <si>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</si>
  <si>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</si>
  <si>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</si>
  <si>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</si>
  <si>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</si>
  <si>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</si>
  <si>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</si>
  <si>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</si>
  <si>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</si>
  <si>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</si>
  <si>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</si>
  <si>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</si>
  <si>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</si>
  <si>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</si>
  <si>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</si>
  <si>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</si>
  <si>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</si>
  <si>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</si>
  <si>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</si>
  <si>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</si>
  <si>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</si>
  <si>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</si>
  <si>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</si>
  <si>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</si>
  <si>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</si>
  <si>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</si>
  <si>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</si>
  <si>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</si>
  <si>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</si>
  <si>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</si>
  <si>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</si>
  <si>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</si>
  <si>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</si>
  <si>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</si>
  <si>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</si>
  <si>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</si>
  <si>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</si>
  <si>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</si>
  <si>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</si>
  <si>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</si>
  <si>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</si>
  <si>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</si>
  <si>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</si>
  <si>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</si>
  <si>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</si>
  <si>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</si>
  <si>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</si>
  <si>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</si>
  <si>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</si>
  <si>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</si>
  <si>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</si>
  <si>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</si>
  <si>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</si>
  <si>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</si>
  <si>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</si>
  <si>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</si>
  <si>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</si>
  <si>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</si>
  <si>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</si>
  <si>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</si>
  <si>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</si>
  <si>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</si>
  <si>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</si>
  <si>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</si>
  <si>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</si>
  <si>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</si>
  <si>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</si>
  <si>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</si>
  <si>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</si>
  <si>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</si>
  <si>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</si>
  <si>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</si>
  <si>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</si>
  <si>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</si>
  <si>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</si>
  <si>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</si>
  <si>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</si>
  <si>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</si>
  <si>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</si>
  <si>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</si>
  <si>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</si>
  <si>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</si>
  <si>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</si>
  <si>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</si>
  <si>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</si>
  <si>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</si>
  <si>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</si>
  <si>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</si>
  <si>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</si>
  <si>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</si>
  <si>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</si>
  <si>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</si>
  <si>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</si>
  <si>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</si>
  <si>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</si>
  <si>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</si>
  <si>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</si>
  <si>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</si>
  <si>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</si>
  <si>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</si>
  <si>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</si>
  <si>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</si>
  <si>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</si>
  <si>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</si>
  <si>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</si>
  <si>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</si>
  <si>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</si>
  <si>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</si>
  <si>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</si>
  <si>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</si>
  <si>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</si>
  <si>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</si>
  <si>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</si>
  <si>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</si>
  <si>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</si>
  <si>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</si>
  <si>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</si>
  <si>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</si>
  <si>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</si>
  <si>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</si>
  <si>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</si>
  <si>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</si>
  <si>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</si>
  <si>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</si>
  <si>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</si>
  <si>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</si>
  <si>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</si>
  <si>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</si>
  <si>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</si>
  <si>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</si>
  <si>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</si>
  <si>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</si>
  <si>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</si>
  <si>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</si>
  <si>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</si>
  <si>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</si>
  <si>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</si>
  <si>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</si>
  <si>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</si>
  <si>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</si>
  <si>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</si>
  <si>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</si>
  <si>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</si>
  <si>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</si>
  <si>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</si>
  <si>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</si>
  <si>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</si>
  <si>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</si>
  <si>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</si>
  <si>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</si>
  <si>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</si>
  <si>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</si>
  <si>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</si>
  <si>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</si>
  <si>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</si>
  <si>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</si>
  <si>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</si>
  <si>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</si>
  <si>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</si>
  <si>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</si>
  <si>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</si>
  <si>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</si>
  <si>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</si>
  <si>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</si>
  <si>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</si>
  <si>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</si>
  <si>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</si>
  <si>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</si>
  <si>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</si>
  <si>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</si>
  <si>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</si>
  <si>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</si>
  <si>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</si>
  <si>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</si>
  <si>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</si>
  <si>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</si>
  <si>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</si>
  <si>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</si>
  <si>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</si>
  <si>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</si>
  <si>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</si>
  <si>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</si>
  <si>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</si>
  <si>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</si>
  <si>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</si>
  <si>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</si>
  <si>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</si>
  <si>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</si>
  <si>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</si>
  <si>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</si>
  <si>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</si>
  <si>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</si>
  <si>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</si>
  <si>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</si>
  <si>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</si>
  <si>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</si>
  <si>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</si>
  <si>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</si>
  <si>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</si>
  <si>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</si>
  <si>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</si>
  <si>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</si>
  <si>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</si>
  <si>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</si>
  <si>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</si>
  <si>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</si>
  <si>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</si>
  <si>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</si>
  <si>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</si>
  <si>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</si>
  <si>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</si>
  <si>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</si>
  <si>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</si>
  <si>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</si>
  <si>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</si>
  <si>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</si>
  <si>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</si>
  <si>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</si>
  <si>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</si>
  <si>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</si>
  <si>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</si>
  <si>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</si>
  <si>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</si>
  <si>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</si>
  <si>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</si>
  <si>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</si>
  <si>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</si>
  <si>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</si>
  <si>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</si>
  <si>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</si>
  <si>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</si>
  <si>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</si>
  <si>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</si>
  <si>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</si>
  <si>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</si>
  <si>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</si>
  <si>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</si>
  <si>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</si>
  <si>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</si>
  <si>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</si>
  <si>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</si>
  <si>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</si>
  <si>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</si>
  <si>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</si>
  <si>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</si>
  <si>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</si>
  <si>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</si>
  <si>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</si>
  <si>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</si>
  <si>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</si>
  <si>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</si>
  <si>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</si>
  <si>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</si>
  <si>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</si>
  <si>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</si>
  <si>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</si>
  <si>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</si>
  <si>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</si>
  <si>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</si>
  <si>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</si>
  <si>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</si>
  <si>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</si>
  <si>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</si>
  <si>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</si>
  <si>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</si>
  <si>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</si>
  <si>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</si>
  <si>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</si>
  <si>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</si>
  <si>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</si>
  <si>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</si>
  <si>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</si>
  <si>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</si>
  <si>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</si>
  <si>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</si>
  <si>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</si>
  <si>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</si>
  <si>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</si>
  <si>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</si>
  <si>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</si>
  <si>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</si>
  <si>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</si>
  <si>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</si>
  <si>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</si>
  <si>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</si>
  <si>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</si>
  <si>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</si>
  <si>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</si>
  <si>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</si>
  <si>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</si>
  <si>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</si>
  <si>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</si>
  <si>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</si>
  <si>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</si>
  <si>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</si>
  <si>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</si>
  <si>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</si>
  <si>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</si>
  <si>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</si>
  <si>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</si>
  <si>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</si>
  <si>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</si>
  <si>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</si>
  <si>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</si>
  <si>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</si>
  <si>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</si>
  <si>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</si>
  <si>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</si>
  <si>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</si>
  <si>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</si>
  <si>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</si>
  <si>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</si>
  <si>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</si>
  <si>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</si>
  <si>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</si>
  <si>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</si>
  <si>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</si>
  <si>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</si>
  <si>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</si>
  <si>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</si>
  <si>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</si>
  <si>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</si>
  <si>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</si>
  <si>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</si>
  <si>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</si>
  <si>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</si>
  <si>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</si>
  <si>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</si>
  <si>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</si>
  <si>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</si>
  <si>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</si>
  <si>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</si>
  <si>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</si>
  <si>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</si>
  <si>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</si>
  <si>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</si>
  <si>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</si>
  <si>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</si>
  <si>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</si>
  <si>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</si>
  <si>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</si>
  <si>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</si>
  <si>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</si>
  <si>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</si>
  <si>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</si>
  <si>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</si>
  <si>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</si>
  <si>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</si>
  <si>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</si>
  <si>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</si>
  <si>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</si>
  <si>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</si>
  <si>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</si>
  <si>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</si>
  <si>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</si>
  <si>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</si>
  <si>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</si>
  <si>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</si>
  <si>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</si>
  <si>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</si>
  <si>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</si>
  <si>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</si>
  <si>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</si>
  <si>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</si>
  <si>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</si>
  <si>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</si>
  <si>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</si>
  <si>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</si>
  <si>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</si>
  <si>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</si>
  <si>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</si>
  <si>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</si>
  <si>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</si>
  <si>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</si>
  <si>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</si>
  <si>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</si>
  <si>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</si>
  <si>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</si>
  <si>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</si>
  <si>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</si>
  <si>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</si>
  <si>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</si>
  <si>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</si>
  <si>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</si>
  <si>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</si>
  <si>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</si>
  <si>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</si>
  <si>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</si>
  <si>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</si>
  <si>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</si>
  <si>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</si>
  <si>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</si>
  <si>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</si>
  <si>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</si>
  <si>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</si>
  <si>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</si>
  <si>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</si>
  <si>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</si>
  <si>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</si>
  <si>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</si>
  <si>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</si>
  <si>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</si>
  <si>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</si>
  <si>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</si>
  <si>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</si>
  <si>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</si>
  <si>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</si>
  <si>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</si>
  <si>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</si>
  <si>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</si>
  <si>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</si>
  <si>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</si>
  <si>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</si>
  <si>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</si>
  <si>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</si>
  <si>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</si>
  <si>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</si>
  <si>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</si>
  <si>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</si>
  <si>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</si>
  <si>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</si>
  <si>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</si>
  <si>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</si>
  <si>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</si>
  <si>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</si>
  <si>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</si>
  <si>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</si>
  <si>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</si>
  <si>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</si>
  <si>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</si>
  <si>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</si>
  <si>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</si>
  <si>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</si>
  <si>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</si>
  <si>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</si>
  <si>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</si>
  <si>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</si>
  <si>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</si>
  <si>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</si>
  <si>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</si>
  <si>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</si>
  <si>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</si>
  <si>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</si>
  <si>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</si>
  <si>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</si>
  <si>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</si>
  <si>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</si>
  <si>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</si>
  <si>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</si>
  <si>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</si>
  <si>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</si>
  <si>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</si>
  <si>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</si>
  <si>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</si>
  <si>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</si>
  <si>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</si>
  <si>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</si>
  <si>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</si>
  <si>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</si>
  <si>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</si>
  <si>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</si>
  <si>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</si>
  <si>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</si>
  <si>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</si>
  <si>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</si>
  <si>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</si>
  <si>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</si>
  <si>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</si>
  <si>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</si>
  <si>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</si>
  <si>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</si>
  <si>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</si>
  <si>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</si>
  <si>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</si>
  <si>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</si>
  <si>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</si>
  <si>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</si>
  <si>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</si>
  <si>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</si>
  <si>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</si>
  <si>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</si>
  <si>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</si>
  <si>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</si>
  <si>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</si>
  <si>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</si>
  <si>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</si>
  <si>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</si>
  <si>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</si>
  <si>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</si>
  <si>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</si>
  <si>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</si>
  <si>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</si>
  <si>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</si>
  <si>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</si>
  <si>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</si>
  <si>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</si>
  <si>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</si>
  <si>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</si>
  <si>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</si>
  <si>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</si>
  <si>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</si>
  <si>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</si>
  <si>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</si>
  <si>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</si>
  <si>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</si>
  <si>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</si>
  <si>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</si>
  <si>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</si>
  <si>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</si>
  <si>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</si>
  <si>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</si>
  <si>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</si>
  <si>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</si>
  <si>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</si>
  <si>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</si>
  <si>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</si>
  <si>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</si>
  <si>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</si>
  <si>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</si>
  <si>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</si>
  <si>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</si>
  <si>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</si>
  <si>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</si>
  <si>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</si>
  <si>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</si>
  <si>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</si>
  <si>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</si>
  <si>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</si>
  <si>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</si>
  <si>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</si>
  <si>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</si>
  <si>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</si>
  <si>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</si>
  <si>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</si>
  <si>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</si>
  <si>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</si>
  <si>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</si>
  <si>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</si>
  <si>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</si>
  <si>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</si>
  <si>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</si>
  <si>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</si>
  <si>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</si>
  <si>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</si>
  <si>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</si>
  <si>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</si>
  <si>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</si>
  <si>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</si>
  <si>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</si>
  <si>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</si>
  <si>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</si>
  <si>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</si>
  <si>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</si>
  <si>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</si>
  <si>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</si>
  <si>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</si>
  <si>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</si>
  <si>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</si>
  <si>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</si>
  <si>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</si>
  <si>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</si>
  <si>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</si>
  <si>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</si>
  <si>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</si>
  <si>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</si>
  <si>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</si>
  <si>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</si>
  <si>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</si>
  <si>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</si>
  <si>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</si>
  <si>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</si>
  <si>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</si>
  <si>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</si>
  <si>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</si>
  <si>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</si>
  <si>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</si>
  <si>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</si>
  <si>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</si>
  <si>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</si>
  <si>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</si>
  <si>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</si>
  <si>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</si>
  <si>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</si>
  <si>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</si>
  <si>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</si>
  <si>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</si>
  <si>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</si>
  <si>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</si>
  <si>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</si>
  <si>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</si>
  <si>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</si>
  <si>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</si>
  <si>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</si>
  <si>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</si>
  <si>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</si>
  <si>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</si>
  <si>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</si>
  <si>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</si>
  <si>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</si>
  <si>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</si>
  <si>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</si>
  <si>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</si>
  <si>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</si>
  <si>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</si>
  <si>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</si>
  <si>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</si>
  <si>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</si>
  <si>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</si>
  <si>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</si>
  <si>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</si>
  <si>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</si>
  <si>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</si>
  <si>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</si>
  <si>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</si>
  <si>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</si>
  <si>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</si>
  <si>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</si>
  <si>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</si>
  <si>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</si>
  <si>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</si>
  <si>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</si>
  <si>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</si>
  <si>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</si>
  <si>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</si>
  <si>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</si>
  <si>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</si>
  <si>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</si>
  <si>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</si>
  <si>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</si>
  <si>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</si>
  <si>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</si>
  <si>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</si>
  <si>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</si>
  <si>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</si>
  <si>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</si>
  <si>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</si>
  <si>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</si>
  <si>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</si>
  <si>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</si>
  <si>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</si>
  <si>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</si>
  <si>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</si>
  <si>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</si>
  <si>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</si>
  <si>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</si>
  <si>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</si>
  <si>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</si>
  <si>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</si>
  <si>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</si>
  <si>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</si>
  <si>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</si>
  <si>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</si>
  <si>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</si>
  <si>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</si>
  <si>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</si>
  <si>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</si>
  <si>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</si>
  <si>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</si>
  <si>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</si>
  <si>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</si>
  <si>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</si>
  <si>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</si>
  <si>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</si>
  <si>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</si>
  <si>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</si>
  <si>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</si>
  <si>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</si>
  <si>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</si>
  <si>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</si>
  <si>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</si>
  <si>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</si>
  <si>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</si>
  <si>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</si>
  <si>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</si>
  <si>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</si>
  <si>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</si>
  <si>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</si>
  <si>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</si>
  <si>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</si>
  <si>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</si>
  <si>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</si>
  <si>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</si>
  <si>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</si>
  <si>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</si>
  <si>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</si>
  <si>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</si>
  <si>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</si>
  <si>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</si>
  <si>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</si>
  <si>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</si>
  <si>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</si>
  <si>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</si>
  <si>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</si>
  <si>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</si>
  <si>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</si>
  <si>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</si>
  <si>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</si>
  <si>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</si>
  <si>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</si>
  <si>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</si>
  <si>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</si>
  <si>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</si>
  <si>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</si>
  <si>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</si>
  <si>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</si>
  <si>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</si>
  <si>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</si>
  <si>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</si>
  <si>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</si>
  <si>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</si>
  <si>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</si>
  <si>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</si>
  <si>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</si>
  <si>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</si>
  <si>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</si>
  <si>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</si>
  <si>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</si>
  <si>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</si>
  <si>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</si>
  <si>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</si>
  <si>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</si>
  <si>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</si>
  <si>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</si>
  <si>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</si>
  <si>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</si>
  <si>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</si>
  <si>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</si>
  <si>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</si>
  <si>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</si>
  <si>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</si>
  <si>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</si>
  <si>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</si>
  <si>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</si>
  <si>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</si>
  <si>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</si>
  <si>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</si>
  <si>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</si>
  <si>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</si>
  <si>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</si>
  <si>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</si>
  <si>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</si>
  <si>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</si>
  <si>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</si>
  <si>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</si>
  <si>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</si>
  <si>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</si>
  <si>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</si>
  <si>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</si>
  <si>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</si>
  <si>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</si>
  <si>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</si>
  <si>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</si>
  <si>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</si>
  <si>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</si>
  <si>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</si>
  <si>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</si>
  <si>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</si>
  <si>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</si>
  <si>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</si>
  <si>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</si>
  <si>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</si>
  <si>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</si>
  <si>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</si>
  <si>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</si>
  <si>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</si>
  <si>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</si>
  <si>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</si>
  <si>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</si>
  <si>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</si>
  <si>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</si>
  <si>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</si>
  <si>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</si>
  <si>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</si>
  <si>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</si>
  <si>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</si>
  <si>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</si>
  <si>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</si>
  <si>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</si>
  <si>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</si>
  <si>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</si>
  <si>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</si>
  <si>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</si>
  <si>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</si>
  <si>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</si>
  <si>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</si>
  <si>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</si>
  <si>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</si>
  <si>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</si>
  <si>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</si>
  <si>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</si>
  <si>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</si>
  <si>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</si>
  <si>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</si>
  <si>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</si>
  <si>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</si>
  <si>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</si>
  <si>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</si>
  <si>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</si>
  <si>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</si>
  <si>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</si>
  <si>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</si>
  <si>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</si>
  <si>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</si>
  <si>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</si>
  <si>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</si>
  <si>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</si>
  <si>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</si>
  <si>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</si>
  <si>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</si>
  <si>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</si>
  <si>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</si>
  <si>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</si>
  <si>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</si>
  <si>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</si>
  <si>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</si>
  <si>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</si>
  <si>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</si>
  <si>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</si>
  <si>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</si>
  <si>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</si>
  <si>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</si>
  <si>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</si>
  <si>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</si>
  <si>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</si>
  <si>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</si>
  <si>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</si>
  <si>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</si>
  <si>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</si>
  <si>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</si>
  <si>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</si>
  <si>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</si>
  <si>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</si>
  <si>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</si>
  <si>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</si>
  <si>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</si>
  <si>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</si>
  <si>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</si>
  <si>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</si>
  <si>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</si>
  <si>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</si>
  <si>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</si>
  <si>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</si>
  <si>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</si>
  <si>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</si>
  <si>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</si>
  <si>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</si>
  <si>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</si>
  <si>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</si>
  <si>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</si>
  <si>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</si>
  <si>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</si>
  <si>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</si>
  <si>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</si>
  <si>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</si>
  <si>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</si>
  <si>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</si>
  <si>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</si>
  <si>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</si>
  <si>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</si>
  <si>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</si>
  <si>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</si>
  <si>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</si>
  <si>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</si>
  <si>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</si>
  <si>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</si>
  <si>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</si>
  <si>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</si>
  <si>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</si>
  <si>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</si>
  <si>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</si>
  <si>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</si>
  <si>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</si>
  <si>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</si>
  <si>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</si>
  <si>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</si>
  <si>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</si>
  <si>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</si>
  <si>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</si>
  <si>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</si>
  <si>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</si>
  <si>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</si>
  <si>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</si>
  <si>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</si>
  <si>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</si>
  <si>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</si>
  <si>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</si>
  <si>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</si>
  <si>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</si>
  <si>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</si>
  <si>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</si>
  <si>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</si>
  <si>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</si>
  <si>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</si>
  <si>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</si>
  <si>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</si>
  <si>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</si>
  <si>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</si>
  <si>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</si>
  <si>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</si>
  <si>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</si>
  <si>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</si>
  <si>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</si>
  <si>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</si>
  <si>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</si>
  <si>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</si>
  <si>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</si>
  <si>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</si>
  <si>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</si>
  <si>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</si>
  <si>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</si>
  <si>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</si>
  <si>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</si>
  <si>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</si>
  <si>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</si>
  <si>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</si>
  <si>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</si>
  <si>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</si>
  <si>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</si>
  <si>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</si>
  <si>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</si>
  <si>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</si>
  <si>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</si>
  <si>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</si>
  <si>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</si>
  <si>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</si>
  <si>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</si>
  <si>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</si>
  <si>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</si>
  <si>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</si>
  <si>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</si>
  <si>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</si>
  <si>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</si>
  <si>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</si>
  <si>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</si>
  <si>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</si>
  <si>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</si>
  <si>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</si>
  <si>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</si>
  <si>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</si>
  <si>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</si>
  <si>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</si>
  <si>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</si>
  <si>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</si>
  <si>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</si>
  <si>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</si>
  <si>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</si>
  <si>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</si>
  <si>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</si>
  <si>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</si>
  <si>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</si>
  <si>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</si>
  <si>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</si>
  <si>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</si>
  <si>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</si>
  <si>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</si>
  <si>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</si>
  <si>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</si>
  <si>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</si>
  <si>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</si>
  <si>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</si>
  <si>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</si>
  <si>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</si>
  <si>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</si>
  <si>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</si>
  <si>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</si>
  <si>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</si>
  <si>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</si>
  <si>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</si>
  <si>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</si>
  <si>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</si>
  <si>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</si>
  <si>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</si>
  <si>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</si>
  <si>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</si>
  <si>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</si>
  <si>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</si>
  <si>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</si>
  <si>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</si>
  <si>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</si>
  <si>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</si>
  <si>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</si>
  <si>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</si>
  <si>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</si>
  <si>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</si>
  <si>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</si>
  <si>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</si>
  <si>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</si>
  <si>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</si>
  <si>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</si>
  <si>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</si>
  <si>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</si>
  <si>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</si>
  <si>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</si>
  <si>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</si>
  <si>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</si>
  <si>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</si>
  <si>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</si>
  <si>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</si>
  <si>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</si>
  <si>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</si>
  <si>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</si>
  <si>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</si>
  <si>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</si>
  <si>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</si>
  <si>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</si>
  <si>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</si>
  <si>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</si>
  <si>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</si>
  <si>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</si>
  <si>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</si>
  <si>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</si>
  <si>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</si>
  <si>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</si>
  <si>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</si>
  <si>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</si>
  <si>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</si>
  <si>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</si>
  <si>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</si>
  <si>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</si>
  <si>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</si>
  <si>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</si>
  <si>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</si>
  <si>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</si>
  <si>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</si>
  <si>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</si>
  <si>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</si>
  <si>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</si>
  <si>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</si>
  <si>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</si>
  <si>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</si>
  <si>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</si>
  <si>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</si>
  <si>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</si>
  <si>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</si>
  <si>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</si>
  <si>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</si>
  <si>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</si>
  <si>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</si>
  <si>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</si>
  <si>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</si>
  <si>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</si>
  <si>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</si>
  <si>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</si>
  <si>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</si>
  <si>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</si>
  <si>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</si>
  <si>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</si>
  <si>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</si>
  <si>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</si>
  <si>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</si>
  <si>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</si>
  <si>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</si>
  <si>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</si>
  <si>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</si>
  <si>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</si>
  <si>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</si>
  <si>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</si>
  <si>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</si>
  <si>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</si>
  <si>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</si>
  <si>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</si>
  <si>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</si>
  <si>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</si>
  <si>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</si>
  <si>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</si>
  <si>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</si>
  <si>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</si>
  <si>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</si>
  <si>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</si>
  <si>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</si>
  <si>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</si>
  <si>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</si>
  <si>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</si>
  <si>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</si>
  <si>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</si>
  <si>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</si>
  <si>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</si>
  <si>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</si>
  <si>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</si>
  <si>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</si>
  <si>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</si>
  <si>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</si>
  <si>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</si>
  <si>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</si>
  <si>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</si>
  <si>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</si>
  <si>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</si>
  <si>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</si>
  <si>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</si>
  <si>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</si>
  <si>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</si>
  <si>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</si>
  <si>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</si>
  <si>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</si>
  <si>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</si>
  <si>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</si>
  <si>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</si>
  <si>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</si>
  <si>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</si>
  <si>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</si>
  <si>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</si>
  <si>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</si>
  <si>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</si>
  <si>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</si>
  <si>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</si>
  <si>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</si>
  <si>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</si>
  <si>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</si>
  <si>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</si>
  <si>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</si>
  <si>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</si>
  <si>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</si>
  <si>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</si>
  <si>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</si>
  <si>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</si>
  <si>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</si>
  <si>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</si>
  <si>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</si>
  <si>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</si>
  <si>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</si>
  <si>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</si>
  <si>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</si>
  <si>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</si>
  <si>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</si>
  <si>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</si>
  <si>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</si>
  <si>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</si>
  <si>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</si>
  <si>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</si>
  <si>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</si>
  <si>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</si>
  <si>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</si>
  <si>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</si>
  <si>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</si>
  <si>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</si>
  <si>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</si>
  <si>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</si>
  <si>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</si>
  <si>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</si>
  <si>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</si>
  <si>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</si>
  <si>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</si>
  <si>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</si>
  <si>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</si>
  <si>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</si>
  <si>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</si>
  <si>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</si>
  <si>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</si>
  <si>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</si>
  <si>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</si>
  <si>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</si>
  <si>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</si>
  <si>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</si>
  <si>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</si>
  <si>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</si>
  <si>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</si>
  <si>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</si>
  <si>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</si>
  <si>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</si>
  <si>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</si>
  <si>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</si>
  <si>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</si>
  <si>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</si>
  <si>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</si>
  <si>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</si>
  <si>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</si>
  <si>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</si>
  <si>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</si>
  <si>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</si>
  <si>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</si>
  <si>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</si>
  <si>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</si>
  <si>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</si>
  <si>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</si>
  <si>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</si>
  <si>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</si>
  <si>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</si>
  <si>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</si>
  <si>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</si>
  <si>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</si>
  <si>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</si>
  <si>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</si>
  <si>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</si>
  <si>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</si>
  <si>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</si>
  <si>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</si>
  <si>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</si>
  <si>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</si>
  <si>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</si>
  <si>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</si>
  <si>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</si>
  <si>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</si>
  <si>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</si>
  <si>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</si>
  <si>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</si>
  <si>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</si>
  <si>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</si>
  <si>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</si>
  <si>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</si>
  <si>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</si>
  <si>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</si>
  <si>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</si>
  <si>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</si>
  <si>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</si>
  <si>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</si>
  <si>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</si>
  <si>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</si>
  <si>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</si>
  <si>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</si>
  <si>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</si>
  <si>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</si>
  <si>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</si>
  <si>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</si>
  <si>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</si>
  <si>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</si>
  <si>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</si>
  <si>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</si>
  <si>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</si>
  <si>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</si>
  <si>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</si>
  <si>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</si>
  <si>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</si>
  <si>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</si>
  <si>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</si>
  <si>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</si>
  <si>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</si>
  <si>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</si>
  <si>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</si>
  <si>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</si>
  <si>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</si>
  <si>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</si>
  <si>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</si>
  <si>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</si>
  <si>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</si>
  <si>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</si>
  <si>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</si>
  <si>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</si>
  <si>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</si>
  <si>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</si>
  <si>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</si>
  <si>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</si>
  <si>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</si>
  <si>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</si>
  <si>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</si>
  <si>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</si>
  <si>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</si>
  <si>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</si>
  <si>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</si>
  <si>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</si>
  <si>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</si>
  <si>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</si>
  <si>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</si>
  <si>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</si>
  <si>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</si>
  <si>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</si>
  <si>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</si>
  <si>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</si>
  <si>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</si>
  <si>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</si>
  <si>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</si>
  <si>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</si>
  <si>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</si>
  <si>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</si>
  <si>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</si>
  <si>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</si>
  <si>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</si>
  <si>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</si>
  <si>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</si>
  <si>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</si>
  <si>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</si>
  <si>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</si>
  <si>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</si>
  <si>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</si>
  <si>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</si>
  <si>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</si>
  <si>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</si>
  <si>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</si>
  <si>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</si>
  <si>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</si>
  <si>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</si>
  <si>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</si>
  <si>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</si>
  <si>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</si>
  <si>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</si>
  <si>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</si>
  <si>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</si>
  <si>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</si>
  <si>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</si>
  <si>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</si>
  <si>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</si>
  <si>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</si>
  <si>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</si>
  <si>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</si>
  <si>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</si>
  <si>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</si>
  <si>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</si>
  <si>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</si>
  <si>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</si>
  <si>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</si>
  <si>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</si>
  <si>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</si>
  <si>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</si>
  <si>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</si>
  <si>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</si>
  <si>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</si>
  <si>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</si>
  <si>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</si>
  <si>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</si>
  <si>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</si>
  <si>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</si>
  <si>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</si>
  <si>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</si>
  <si>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</si>
  <si>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</si>
  <si>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</si>
  <si>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</si>
  <si>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</si>
  <si>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</si>
  <si>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</si>
  <si>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</si>
  <si>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</si>
  <si>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</si>
  <si>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</si>
  <si>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</si>
  <si>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</si>
  <si>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</si>
  <si>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</si>
  <si>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</si>
  <si>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</si>
  <si>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</si>
  <si>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</si>
  <si>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</si>
  <si>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</si>
  <si>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</si>
  <si>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</si>
  <si>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</si>
  <si>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</si>
  <si>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</si>
  <si>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</si>
  <si>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</si>
  <si>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</si>
  <si>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</si>
  <si>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</si>
  <si>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</si>
  <si>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</si>
  <si>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</si>
  <si>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</si>
  <si>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</si>
  <si>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</si>
  <si>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</si>
  <si>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</si>
  <si>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</si>
  <si>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</si>
  <si>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</si>
  <si>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</si>
  <si>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</si>
  <si>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</si>
  <si>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</si>
  <si>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</si>
  <si>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</si>
  <si>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</si>
  <si>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</si>
  <si>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</si>
  <si>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</si>
  <si>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</si>
  <si>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</si>
  <si>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</si>
  <si>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</si>
  <si>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</si>
  <si>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</si>
  <si>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</si>
  <si>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</si>
  <si>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</si>
  <si>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</si>
  <si>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</si>
  <si>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</si>
  <si>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</si>
  <si>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</si>
  <si>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</si>
  <si>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</si>
  <si>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</si>
  <si>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</si>
  <si>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</si>
  <si>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</si>
  <si>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</si>
  <si>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</si>
  <si>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</si>
  <si>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</si>
  <si>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</si>
  <si>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</si>
  <si>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</si>
  <si>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</si>
  <si>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</si>
  <si>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</si>
  <si>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</si>
  <si>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</si>
  <si>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</si>
  <si>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</si>
  <si>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</si>
  <si>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</si>
  <si>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</si>
  <si>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</si>
  <si>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</si>
  <si>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</si>
  <si>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</si>
  <si>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</si>
  <si>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</si>
  <si>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</si>
  <si>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</si>
  <si>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</si>
  <si>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</si>
  <si>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</si>
  <si>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</si>
  <si>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</si>
  <si>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</si>
  <si>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</si>
  <si>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</si>
  <si>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</si>
  <si>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</si>
  <si>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</si>
  <si>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</si>
  <si>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</si>
  <si>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</si>
  <si>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</si>
  <si>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</si>
  <si>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</si>
  <si>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</si>
  <si>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</si>
  <si>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</si>
  <si>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</si>
  <si>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</si>
  <si>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</si>
  <si>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</si>
  <si>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</si>
  <si>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</si>
  <si>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</si>
  <si>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</si>
  <si>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</si>
  <si>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</si>
  <si>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</si>
  <si>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</si>
  <si>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</si>
  <si>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</si>
  <si>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</si>
  <si>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</si>
  <si>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</si>
  <si>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</si>
  <si>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</si>
  <si>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</si>
  <si>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</si>
  <si>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</si>
  <si>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</si>
  <si>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</si>
  <si>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</si>
  <si>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</si>
  <si>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</si>
  <si>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</si>
  <si>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</si>
  <si>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</si>
  <si>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</si>
  <si>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</si>
  <si>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</si>
  <si>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</si>
  <si>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</si>
  <si>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</si>
  <si>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</si>
  <si>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</si>
  <si>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</si>
  <si>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</si>
  <si>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</si>
  <si>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</si>
  <si>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</si>
  <si>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</si>
  <si>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</si>
  <si>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</si>
  <si>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</si>
  <si>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</si>
  <si>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</si>
  <si>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</si>
  <si>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</si>
  <si>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</si>
  <si>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</si>
  <si>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</si>
  <si>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</si>
  <si>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</si>
  <si>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</si>
  <si>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</si>
  <si>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</si>
  <si>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</si>
  <si>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</si>
  <si>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</si>
  <si>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</si>
  <si>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</si>
  <si>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</si>
  <si>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</si>
  <si>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</si>
  <si>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</si>
  <si>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</si>
  <si>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</si>
  <si>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</si>
  <si>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</si>
  <si>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</si>
  <si>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</si>
  <si>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</si>
  <si>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</si>
  <si>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</si>
  <si>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</si>
  <si>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</si>
  <si>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</si>
  <si>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</si>
  <si>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</si>
  <si>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</si>
  <si>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</si>
  <si>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</si>
  <si>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</si>
  <si>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</si>
  <si>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</si>
  <si>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</si>
  <si>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</si>
  <si>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</si>
  <si>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</si>
  <si>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</si>
  <si>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</si>
  <si>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</si>
  <si>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</si>
  <si>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</si>
  <si>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</si>
  <si>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</si>
  <si>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</si>
  <si>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</si>
  <si>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</si>
  <si>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</si>
  <si>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</si>
  <si>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</si>
  <si>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</si>
  <si>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</si>
  <si>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</si>
  <si>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</si>
  <si>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</si>
  <si>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</si>
  <si>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</si>
  <si>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</si>
  <si>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</si>
  <si>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</si>
  <si>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</si>
  <si>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</si>
  <si>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</si>
  <si>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</si>
  <si>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</si>
  <si>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</si>
  <si>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</si>
  <si>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</si>
  <si>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</si>
  <si>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</si>
  <si>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</si>
  <si>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</si>
  <si>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</si>
  <si>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</si>
  <si>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</si>
  <si>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</si>
  <si>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</si>
  <si>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</si>
  <si>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</si>
  <si>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</si>
  <si>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</si>
  <si>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</si>
  <si>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</si>
  <si>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</si>
  <si>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</si>
  <si>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</si>
  <si>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</si>
  <si>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</si>
  <si>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</si>
  <si>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</si>
  <si>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</si>
  <si>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</si>
  <si>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</si>
  <si>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</si>
  <si>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</si>
  <si>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</si>
  <si>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</si>
  <si>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</si>
  <si>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</si>
  <si>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</si>
  <si>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</si>
  <si>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</si>
  <si>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</si>
  <si>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</si>
  <si>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</si>
  <si>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</si>
  <si>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</si>
  <si>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</si>
  <si>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</si>
  <si>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</si>
  <si>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</si>
  <si>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</si>
  <si>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</si>
  <si>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</si>
  <si>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</si>
  <si>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</si>
  <si>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</si>
  <si>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</si>
  <si>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</si>
  <si>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</si>
  <si>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</si>
  <si>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</si>
  <si>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</si>
  <si>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</si>
  <si>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</si>
  <si>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</si>
  <si>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</si>
  <si>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</si>
  <si>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</si>
  <si>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</si>
  <si>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</si>
  <si>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</si>
  <si>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</si>
  <si>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</si>
  <si>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</si>
  <si>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</si>
  <si>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</si>
  <si>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</si>
  <si>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</si>
  <si>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</si>
  <si>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</si>
  <si>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</si>
  <si>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</si>
  <si>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</si>
  <si>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</si>
  <si>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</si>
  <si>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</si>
  <si>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</si>
  <si>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</si>
  <si>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</si>
  <si>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</si>
  <si>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</si>
  <si>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</si>
  <si>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</si>
  <si>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</si>
  <si>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</si>
  <si>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</si>
  <si>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</si>
  <si>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</si>
  <si>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</si>
  <si>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</si>
  <si>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</si>
  <si>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</si>
  <si>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</si>
  <si>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</si>
  <si>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</si>
  <si>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</si>
  <si>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</si>
  <si>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</si>
  <si>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</si>
  <si>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</si>
  <si>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</si>
  <si>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</si>
  <si>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</si>
  <si>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</si>
  <si>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</si>
  <si>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</si>
  <si>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</si>
  <si>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</si>
  <si>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</si>
  <si>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</si>
  <si>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</si>
  <si>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</si>
  <si>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</si>
  <si>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</si>
  <si>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</si>
  <si>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</si>
  <si>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</si>
  <si>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</si>
  <si>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</si>
  <si>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</si>
  <si>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</si>
  <si>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</si>
  <si>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</si>
  <si>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</si>
  <si>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</si>
  <si>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</si>
  <si>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</si>
  <si>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</si>
  <si>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</si>
  <si>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</si>
  <si>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</si>
  <si>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</si>
  <si>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</si>
  <si>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</si>
  <si>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</si>
  <si>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</si>
  <si>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</si>
  <si>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</si>
  <si>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</si>
  <si>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</si>
  <si>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</si>
  <si>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</si>
  <si>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</si>
  <si>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</si>
  <si>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</si>
  <si>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</si>
  <si>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</si>
  <si>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</si>
  <si>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</si>
  <si>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</si>
  <si>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</si>
  <si>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</si>
  <si>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</si>
  <si>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</si>
  <si>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</si>
  <si>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</si>
  <si>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</si>
  <si>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</si>
  <si>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</si>
  <si>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</si>
  <si>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</si>
  <si>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</si>
  <si>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</si>
  <si>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</si>
  <si>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</si>
  <si>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</si>
  <si>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</si>
  <si>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</si>
  <si>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</si>
  <si>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</si>
  <si>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</si>
  <si>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</si>
  <si>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</si>
  <si>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</si>
  <si>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</si>
  <si>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</si>
  <si>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</si>
  <si>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</si>
  <si>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</si>
  <si>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</si>
  <si>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</si>
  <si>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</si>
  <si>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</si>
  <si>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</si>
  <si>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</si>
  <si>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</si>
  <si>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</si>
  <si>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</si>
  <si>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</si>
  <si>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</si>
  <si>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</si>
  <si>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</si>
  <si>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</si>
  <si>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</si>
  <si>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</si>
  <si>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</si>
  <si>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</si>
  <si>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</si>
  <si>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</si>
  <si>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</si>
  <si>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</si>
  <si>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</si>
  <si>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</si>
  <si>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</si>
  <si>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</si>
  <si>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</si>
  <si>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</si>
  <si>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</si>
  <si>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</si>
  <si>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</si>
  <si>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</si>
  <si>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</si>
  <si>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</si>
  <si>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</si>
  <si>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</si>
  <si>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</si>
  <si>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</si>
  <si>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</si>
  <si>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</si>
  <si>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</si>
  <si>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</si>
  <si>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</si>
  <si>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</si>
  <si>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</si>
  <si>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</si>
  <si>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</si>
  <si>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</si>
  <si>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</si>
  <si>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</si>
  <si>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</si>
  <si>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</si>
  <si>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</si>
  <si>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</si>
  <si>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</si>
  <si>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</si>
  <si>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</si>
  <si>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</si>
  <si>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</si>
  <si>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</si>
  <si>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</si>
  <si>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</si>
  <si>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</si>
  <si>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</si>
  <si>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</si>
  <si>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</si>
  <si>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</si>
  <si>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</si>
  <si>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</si>
  <si>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</si>
  <si>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</si>
  <si>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</si>
  <si>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</si>
  <si>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</si>
  <si>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</si>
  <si>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</si>
  <si>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</si>
  <si>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</si>
  <si>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</si>
  <si>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</si>
  <si>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</si>
  <si>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</si>
  <si>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</si>
  <si>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</si>
  <si>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</si>
  <si>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</si>
  <si>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</si>
  <si>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</si>
  <si>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</si>
  <si>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</si>
  <si>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</si>
  <si>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</si>
  <si>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</si>
  <si>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</si>
  <si>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</si>
  <si>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</si>
  <si>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</si>
  <si>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</si>
  <si>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</si>
  <si>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</si>
  <si>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</si>
  <si>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</si>
  <si>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</si>
  <si>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</si>
  <si>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</si>
  <si>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</si>
  <si>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</si>
  <si>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</si>
  <si>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</si>
  <si>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</si>
  <si>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</si>
  <si>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</si>
  <si>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</si>
  <si>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</si>
  <si>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</si>
  <si>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</si>
  <si>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</si>
  <si>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</si>
  <si>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</si>
  <si>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</si>
  <si>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</si>
  <si>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</si>
  <si>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</si>
  <si>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</si>
  <si>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</si>
  <si>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</si>
  <si>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</si>
  <si>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</si>
  <si>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</si>
  <si>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</si>
  <si>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</si>
  <si>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</si>
  <si>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</si>
  <si>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</si>
  <si>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</si>
  <si>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</si>
  <si>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</si>
  <si>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</si>
  <si>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</si>
  <si>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</si>
  <si>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</si>
  <si>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</si>
  <si>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</si>
  <si>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</si>
  <si>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</si>
  <si>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</si>
  <si>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</si>
  <si>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</si>
  <si>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</si>
  <si>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</si>
  <si>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</si>
  <si>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</si>
  <si>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</si>
  <si>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</si>
  <si>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</si>
  <si>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</si>
  <si>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</si>
  <si>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</si>
  <si>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</si>
  <si>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</si>
  <si>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</si>
  <si>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</si>
  <si>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</si>
  <si>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</si>
  <si>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</si>
  <si>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</si>
  <si>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</si>
  <si>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</si>
  <si>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</si>
  <si>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</si>
  <si>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</si>
  <si>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</si>
  <si>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</si>
  <si>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</si>
  <si>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</si>
  <si>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</si>
  <si>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</si>
  <si>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</si>
  <si>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</si>
  <si>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</si>
  <si>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</si>
  <si>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</si>
  <si>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</si>
  <si>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</si>
  <si>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</si>
  <si>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</si>
  <si>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</si>
  <si>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</si>
  <si>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</si>
  <si>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</si>
  <si>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</si>
  <si>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</si>
  <si>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</si>
  <si>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</si>
  <si>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</si>
  <si>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</si>
  <si>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</si>
  <si>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</si>
  <si>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</si>
  <si>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</si>
  <si>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</si>
  <si>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</si>
  <si>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</si>
  <si>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</si>
  <si>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</si>
  <si>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</si>
  <si>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</si>
  <si>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</si>
  <si>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</si>
  <si>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</si>
  <si>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</si>
  <si>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</si>
  <si>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</si>
  <si>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</si>
  <si>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</si>
  <si>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</si>
  <si>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</si>
  <si>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</si>
  <si>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</si>
  <si>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</si>
  <si>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</si>
  <si>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</si>
  <si>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</si>
  <si>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</si>
  <si>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</si>
  <si>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</si>
  <si>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</si>
  <si>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</si>
  <si>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</si>
  <si>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</si>
  <si>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</si>
  <si>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</si>
  <si>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</si>
  <si>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</si>
  <si>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</si>
  <si>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</si>
  <si>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</si>
  <si>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</si>
  <si>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</si>
  <si>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</si>
  <si>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</si>
  <si>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</si>
  <si>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</si>
  <si>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</si>
  <si>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</si>
  <si>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</si>
  <si>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</si>
  <si>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</si>
  <si>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</si>
  <si>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</si>
  <si>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</si>
  <si>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</si>
  <si>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</si>
  <si>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</si>
  <si>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</si>
  <si>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</si>
  <si>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</si>
  <si>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</si>
  <si>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</si>
  <si>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</si>
  <si>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</si>
  <si>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</si>
  <si>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</si>
  <si>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</si>
  <si>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</si>
  <si>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</si>
  <si>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</si>
  <si>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</si>
  <si>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</si>
  <si>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</si>
  <si>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</si>
  <si>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</si>
  <si>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</si>
  <si>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</si>
  <si>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</si>
  <si>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</si>
  <si>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</si>
  <si>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</si>
  <si>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</si>
  <si>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</si>
  <si>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</si>
  <si>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</si>
  <si>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</si>
  <si>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</si>
  <si>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</si>
  <si>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</si>
  <si>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</si>
  <si>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</si>
  <si>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</si>
  <si>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</si>
  <si>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</si>
  <si>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</si>
  <si>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</si>
  <si>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</si>
  <si>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</si>
  <si>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</si>
  <si>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</si>
  <si>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</si>
  <si>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</si>
  <si>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</si>
  <si>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</si>
  <si>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</si>
  <si>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</si>
  <si>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</si>
  <si>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</si>
  <si>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</si>
  <si>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</si>
  <si>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</si>
  <si>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</si>
  <si>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</si>
  <si>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</si>
  <si>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</si>
  <si>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</si>
  <si>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</si>
  <si>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</si>
  <si>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</si>
  <si>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</si>
  <si>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</si>
  <si>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</si>
  <si>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</si>
  <si>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</si>
  <si>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</si>
  <si>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</si>
  <si>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</si>
  <si>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</si>
  <si>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</si>
  <si>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</si>
  <si>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</si>
  <si>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</si>
  <si>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</si>
  <si>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</si>
  <si>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</si>
  <si>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</si>
  <si>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</si>
  <si>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</si>
  <si>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</si>
  <si>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</si>
  <si>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</si>
  <si>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</si>
  <si>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</si>
  <si>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</si>
  <si>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</si>
  <si>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</si>
  <si>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</si>
  <si>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</si>
  <si>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</si>
  <si>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</si>
  <si>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</si>
  <si>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</si>
  <si>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</si>
  <si>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</si>
  <si>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</si>
  <si>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</si>
  <si>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</si>
  <si>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</si>
  <si>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</si>
  <si>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</si>
  <si>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</si>
  <si>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</si>
  <si>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</si>
  <si>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</si>
  <si>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</si>
  <si>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</si>
  <si>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</si>
  <si>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</si>
  <si>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</si>
  <si>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</si>
  <si>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</si>
  <si>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</si>
  <si>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</si>
  <si>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</si>
  <si>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</si>
  <si>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</si>
  <si>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</si>
  <si>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</si>
  <si>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</si>
  <si>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</si>
  <si>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</si>
  <si>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</si>
  <si>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</si>
  <si>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</si>
  <si>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</si>
  <si>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</si>
  <si>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</si>
  <si>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</si>
  <si>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</si>
  <si>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</si>
  <si>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</si>
  <si>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</si>
  <si>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</si>
  <si>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</si>
  <si>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</si>
  <si>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</si>
  <si>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</si>
  <si>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</si>
  <si>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</si>
  <si>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</si>
  <si>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</si>
  <si>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</si>
  <si>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</si>
  <si>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</si>
  <si>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</si>
  <si>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</si>
  <si>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</si>
  <si>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</si>
  <si>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</si>
  <si>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</si>
  <si>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</si>
  <si>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</si>
  <si>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</si>
  <si>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</si>
  <si>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</si>
  <si>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</si>
  <si>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</si>
  <si>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</si>
  <si>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</si>
  <si>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</si>
  <si>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</si>
  <si>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</si>
  <si>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</si>
  <si>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</si>
  <si>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</si>
  <si>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</si>
  <si>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</si>
  <si>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</si>
  <si>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</si>
  <si>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</si>
  <si>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</si>
  <si>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</si>
  <si>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</si>
  <si>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</si>
  <si>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</si>
  <si>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</si>
  <si>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</si>
  <si>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</si>
  <si>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</si>
  <si>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</si>
  <si>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</si>
  <si>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</si>
  <si>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</si>
  <si>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</si>
  <si>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</si>
  <si>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</si>
  <si>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</si>
  <si>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</si>
  <si>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</si>
  <si>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</si>
  <si>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</si>
  <si>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</si>
  <si>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</si>
  <si>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</si>
  <si>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</si>
  <si>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</si>
  <si>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</si>
  <si>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</si>
  <si>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</si>
  <si>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</si>
  <si>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</si>
  <si>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</si>
  <si>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</si>
  <si>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</si>
  <si>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</si>
  <si>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</si>
  <si>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</si>
  <si>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</si>
  <si>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</si>
  <si>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</si>
  <si>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</si>
  <si>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</si>
  <si>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</si>
  <si>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</si>
  <si>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</si>
  <si>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</si>
  <si>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</si>
  <si>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</si>
  <si>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</si>
  <si>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</si>
  <si>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</si>
  <si>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</si>
  <si>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</si>
  <si>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</si>
  <si>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</si>
  <si>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</si>
  <si>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</si>
  <si>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</si>
  <si>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</si>
  <si>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</si>
  <si>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</si>
  <si>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</si>
  <si>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</si>
  <si>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</si>
  <si>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</si>
  <si>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</si>
  <si>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</si>
  <si>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</si>
  <si>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</si>
  <si>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</si>
  <si>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</si>
  <si>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</si>
  <si>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</si>
  <si>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</si>
  <si>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</si>
  <si>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</si>
  <si>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</si>
  <si>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</si>
  <si>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</si>
  <si>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</si>
  <si>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</si>
  <si>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</si>
  <si>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</si>
  <si>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</si>
  <si>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</si>
  <si>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</si>
  <si>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</si>
  <si>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</si>
  <si>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</si>
  <si>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</si>
  <si>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</si>
  <si>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</si>
  <si>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</si>
  <si>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</si>
  <si>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</si>
  <si>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</si>
  <si>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</si>
  <si>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</si>
  <si>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</si>
  <si>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</si>
  <si>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</si>
  <si>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</si>
  <si>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</si>
  <si>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</si>
  <si>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</si>
  <si>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</si>
  <si>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</si>
  <si>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</si>
  <si>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</si>
  <si>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</si>
  <si>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</si>
  <si>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</si>
  <si>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</si>
  <si>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</si>
  <si>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</si>
  <si>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</si>
  <si>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</si>
  <si>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</si>
  <si>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</si>
  <si>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</si>
  <si>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</si>
  <si>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</si>
  <si>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</si>
  <si>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</si>
  <si>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</si>
  <si>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</si>
  <si>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</si>
  <si>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</si>
  <si>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</si>
  <si>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</si>
  <si>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</si>
  <si>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</si>
  <si>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</si>
  <si>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</si>
  <si>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</si>
  <si>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</si>
  <si>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</si>
  <si>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</si>
  <si>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</si>
  <si>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</si>
  <si>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</si>
  <si>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</si>
  <si>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</si>
  <si>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</si>
  <si>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</si>
  <si>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</si>
  <si>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</si>
  <si>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</si>
  <si>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</si>
  <si>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</si>
  <si>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</si>
  <si>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</si>
  <si>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</si>
  <si>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</si>
  <si>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</si>
  <si>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</si>
  <si>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</si>
  <si>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</si>
  <si>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</si>
  <si>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</si>
  <si>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</si>
  <si>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</si>
  <si>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</si>
  <si>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</si>
  <si>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</si>
  <si>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</si>
  <si>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</si>
  <si>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</si>
  <si>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</si>
  <si>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</si>
  <si>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</si>
  <si>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</si>
  <si>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</si>
  <si>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</si>
  <si>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</si>
  <si>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</si>
  <si>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</si>
  <si>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</si>
  <si>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</si>
  <si>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</si>
  <si>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</si>
  <si>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</si>
  <si>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</si>
  <si>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</si>
  <si>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</si>
  <si>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</si>
  <si>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</si>
  <si>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</si>
  <si>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</si>
  <si>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</si>
  <si>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</si>
  <si>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</si>
  <si>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</si>
  <si>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</si>
  <si>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</si>
  <si>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</si>
  <si>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</si>
  <si>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</si>
  <si>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</si>
  <si>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</si>
  <si>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</si>
  <si>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</si>
  <si>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</si>
  <si>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</si>
  <si>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</si>
  <si>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</si>
  <si>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</si>
  <si>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</si>
  <si>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</si>
  <si>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</si>
  <si>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</si>
  <si>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</si>
  <si>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</si>
  <si>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</si>
  <si>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</si>
  <si>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</si>
  <si>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</si>
  <si>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</si>
  <si>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</si>
  <si>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</si>
  <si>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</si>
  <si>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</si>
  <si>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</si>
  <si>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</si>
  <si>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</si>
  <si>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</si>
  <si>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</si>
  <si>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</si>
  <si>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</si>
  <si>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</si>
  <si>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</si>
  <si>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</si>
  <si>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</si>
  <si>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</si>
  <si>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</si>
  <si>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</si>
  <si>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</si>
  <si>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</si>
  <si>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</si>
  <si>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</si>
  <si>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</si>
  <si>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</si>
  <si>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</si>
  <si>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</si>
  <si>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</si>
  <si>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</si>
  <si>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</si>
  <si>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</si>
  <si>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</si>
  <si>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</si>
  <si>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</si>
  <si>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</si>
  <si>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</si>
  <si>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</si>
  <si>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</si>
  <si>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</si>
  <si>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</si>
  <si>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</si>
  <si>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</si>
  <si>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</si>
  <si>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</si>
  <si>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</si>
  <si>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</si>
  <si>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</si>
  <si>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</si>
  <si>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</si>
  <si>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</si>
  <si>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</si>
  <si>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</si>
  <si>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</si>
  <si>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</si>
  <si>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</si>
  <si>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</si>
  <si>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</si>
  <si>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</si>
  <si>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</si>
  <si>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</si>
  <si>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</si>
  <si>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</si>
  <si>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</si>
  <si>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</si>
  <si>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</si>
  <si>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</si>
  <si>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</si>
  <si>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</si>
  <si>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</si>
  <si>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</si>
  <si>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</si>
  <si>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</si>
  <si>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</si>
  <si>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</si>
  <si>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</si>
  <si>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</si>
  <si>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</si>
  <si>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</si>
  <si>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</si>
  <si>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</si>
  <si>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</si>
  <si>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</si>
  <si>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</si>
  <si>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</si>
  <si>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</si>
  <si>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</si>
  <si>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</si>
  <si>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</si>
  <si>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</si>
  <si>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</si>
  <si>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</si>
  <si>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</si>
  <si>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</si>
  <si>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</si>
  <si>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</si>
  <si>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</si>
  <si>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</si>
  <si>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</si>
  <si>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</si>
  <si>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</si>
  <si>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</si>
  <si>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</si>
  <si>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</si>
  <si>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</si>
  <si>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</si>
  <si>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</si>
  <si>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</si>
  <si>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</si>
  <si>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</si>
  <si>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</si>
  <si>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</si>
  <si>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</si>
  <si>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</si>
  <si>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</si>
  <si>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</si>
  <si>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</si>
  <si>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</si>
  <si>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</si>
  <si>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</si>
  <si>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</si>
  <si>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</si>
  <si>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</si>
  <si>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</si>
  <si>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</si>
  <si>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</si>
  <si>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</si>
  <si>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</si>
  <si>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</si>
  <si>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</si>
  <si>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</si>
  <si>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</si>
  <si>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</si>
  <si>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</si>
  <si>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</si>
  <si>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</si>
  <si>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</si>
  <si>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</si>
  <si>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</si>
  <si>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</si>
  <si>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</si>
  <si>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</si>
  <si>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</si>
  <si>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</si>
  <si>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</si>
  <si>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</si>
  <si>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</si>
  <si>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</si>
  <si>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</si>
  <si>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</si>
  <si>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</si>
  <si>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</si>
  <si>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</si>
  <si>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</si>
  <si>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</si>
  <si>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</si>
  <si>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</si>
  <si>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</si>
  <si>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</si>
  <si>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</si>
  <si>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</si>
  <si>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</si>
  <si>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</si>
  <si>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</si>
  <si>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</si>
  <si>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</si>
  <si>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</si>
  <si>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</si>
  <si>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</si>
  <si>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</si>
  <si>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</si>
  <si>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</si>
  <si>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</si>
  <si>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</si>
  <si>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</si>
  <si>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</si>
  <si>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</si>
  <si>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</si>
  <si>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</si>
  <si>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</si>
  <si>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</si>
  <si>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</si>
  <si>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</si>
  <si>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</si>
  <si>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</si>
  <si>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</si>
  <si>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</si>
  <si>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</si>
  <si>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</si>
  <si>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</si>
  <si>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</si>
  <si>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</si>
  <si>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</si>
  <si>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</si>
  <si>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</si>
  <si>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</si>
  <si>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</si>
  <si>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</si>
  <si>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</si>
  <si>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</si>
  <si>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</si>
  <si>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</si>
  <si>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</si>
  <si>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</si>
  <si>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</si>
  <si>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</si>
  <si>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</si>
  <si>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</si>
  <si>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</si>
  <si>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</si>
  <si>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</si>
  <si>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</si>
  <si>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</si>
  <si>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</si>
  <si>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</si>
  <si>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</si>
  <si>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</si>
  <si>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</si>
  <si>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</si>
  <si>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</si>
  <si>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</si>
  <si>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</si>
  <si>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</si>
  <si>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</si>
  <si>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</si>
  <si>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</si>
  <si>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</si>
  <si>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</si>
  <si>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</si>
  <si>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</si>
  <si>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</si>
  <si>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</si>
  <si>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</si>
  <si>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</si>
  <si>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</si>
  <si>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</si>
  <si>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</si>
  <si>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</si>
  <si>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</si>
  <si>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</si>
  <si>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</si>
  <si>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</si>
  <si>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</si>
  <si>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</si>
  <si>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</si>
  <si>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</si>
  <si>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</si>
  <si>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</si>
  <si>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</si>
  <si>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</si>
  <si>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</si>
  <si>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</si>
  <si>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</si>
  <si>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</si>
  <si>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</si>
  <si>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</si>
  <si>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</si>
  <si>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</si>
  <si>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</si>
  <si>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</si>
  <si>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</si>
  <si>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</si>
  <si>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</si>
  <si>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</si>
  <si>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</si>
  <si>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</si>
  <si>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</si>
  <si>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</si>
  <si>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</si>
  <si>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</si>
  <si>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</si>
  <si>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</si>
  <si>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</si>
  <si>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</si>
  <si>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</si>
  <si>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</si>
  <si>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</si>
  <si>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</si>
  <si>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</si>
  <si>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</si>
  <si>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</si>
  <si>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</si>
  <si>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</si>
  <si>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</si>
  <si>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</si>
  <si>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</si>
  <si>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</si>
  <si>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</si>
  <si>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</si>
  <si>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</si>
  <si>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</si>
  <si>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</si>
  <si>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</si>
  <si>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</si>
  <si>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</si>
  <si>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</si>
  <si>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</si>
  <si>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</si>
  <si>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</si>
  <si>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</si>
  <si>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</si>
  <si>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</si>
  <si>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</si>
  <si>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</si>
  <si>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</si>
  <si>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</si>
  <si>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</si>
  <si>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</si>
  <si>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</si>
  <si>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</si>
  <si>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</si>
  <si>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</si>
  <si>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</si>
  <si>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</si>
  <si>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</si>
  <si>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</si>
  <si>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</si>
  <si>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</si>
  <si>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</si>
  <si>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</si>
  <si>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</si>
  <si>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</si>
  <si>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</si>
  <si>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</si>
  <si>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</si>
  <si>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</si>
  <si>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</si>
  <si>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</si>
  <si>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</si>
  <si>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</si>
  <si>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</si>
  <si>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</si>
  <si>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</si>
  <si>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</si>
  <si>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</si>
  <si>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</si>
  <si>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</si>
  <si>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</si>
  <si>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</si>
  <si>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</si>
  <si>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</si>
  <si>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</si>
  <si>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</si>
  <si>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</si>
  <si>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</si>
  <si>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</si>
  <si>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</si>
  <si>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</si>
  <si>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</si>
  <si>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</si>
  <si>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</si>
  <si>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</si>
  <si>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</si>
  <si>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</si>
  <si>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</si>
  <si>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</si>
  <si>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</si>
  <si>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</si>
  <si>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</si>
  <si>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</si>
  <si>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</si>
  <si>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</si>
  <si>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</si>
  <si>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</si>
  <si>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</si>
  <si>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</si>
  <si>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</si>
  <si>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</si>
  <si>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</si>
  <si>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</si>
  <si>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</si>
  <si>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</si>
  <si>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</si>
  <si>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</si>
  <si>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</si>
  <si>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</si>
  <si>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</si>
  <si>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</si>
  <si>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</si>
  <si>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</si>
  <si>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</si>
  <si>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</si>
  <si>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</si>
  <si>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</si>
  <si>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</si>
  <si>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</si>
  <si>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</si>
  <si>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</si>
  <si>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</si>
  <si>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</si>
  <si>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</si>
  <si>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</si>
  <si>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</si>
  <si>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</si>
  <si>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</si>
  <si>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</si>
  <si>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</si>
  <si>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</si>
  <si>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</si>
  <si>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</si>
  <si>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</si>
  <si>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</si>
  <si>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</si>
  <si>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</si>
  <si>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</si>
  <si>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</si>
  <si>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</si>
  <si>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</si>
  <si>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</si>
  <si>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</si>
  <si>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</si>
  <si>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</si>
  <si>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</si>
  <si>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</si>
  <si>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</si>
  <si>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</si>
  <si>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</si>
  <si>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</si>
  <si>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</si>
  <si>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</si>
  <si>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</si>
  <si>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</si>
  <si>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</si>
  <si>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</si>
  <si>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</si>
  <si>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</si>
  <si>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</si>
  <si>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</si>
  <si>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</si>
  <si>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</si>
  <si>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</si>
  <si>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</si>
  <si>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</si>
  <si>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</si>
  <si>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</si>
  <si>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</si>
  <si>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</si>
  <si>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</si>
  <si>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</si>
  <si>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</si>
  <si>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</si>
  <si>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</si>
  <si>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</si>
  <si>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</si>
  <si>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</si>
  <si>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</si>
  <si>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</si>
  <si>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</si>
  <si>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</si>
  <si>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</si>
  <si>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</si>
  <si>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</si>
  <si>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</si>
  <si>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</si>
  <si>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</si>
  <si>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</si>
  <si>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</si>
  <si>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</si>
  <si>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</si>
  <si>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</si>
  <si>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</si>
  <si>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</si>
  <si>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</si>
  <si>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</si>
  <si>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</si>
  <si>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</si>
  <si>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</si>
  <si>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</si>
  <si>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</si>
  <si>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</si>
  <si>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</si>
  <si>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</si>
  <si>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</si>
  <si>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</si>
  <si>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</si>
  <si>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</si>
  <si>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</si>
  <si>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</si>
  <si>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</si>
  <si>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</si>
  <si>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</si>
  <si>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</si>
  <si>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</si>
  <si>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</si>
  <si>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</si>
  <si>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</si>
  <si>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</si>
  <si>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</si>
  <si>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</si>
  <si>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</si>
  <si>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</si>
  <si>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</si>
  <si>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</si>
  <si>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</si>
  <si>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</si>
  <si>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</si>
  <si>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</si>
  <si>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</si>
  <si>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</si>
  <si>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</si>
  <si>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</si>
  <si>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</si>
  <si>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</si>
  <si>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</si>
  <si>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</si>
  <si>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</si>
  <si>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</si>
  <si>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</si>
  <si>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</si>
  <si>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</si>
  <si>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</si>
  <si>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</si>
  <si>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</si>
  <si>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</si>
  <si>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</si>
  <si>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</si>
  <si>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</si>
  <si>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</si>
  <si>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</si>
  <si>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</si>
  <si>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</si>
  <si>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</si>
  <si>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</si>
  <si>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</si>
  <si>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</si>
  <si>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</si>
  <si>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</si>
  <si>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</si>
  <si>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</si>
  <si>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</si>
  <si>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</si>
  <si>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</si>
  <si>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</si>
  <si>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</si>
  <si>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</si>
  <si>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</si>
  <si>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</si>
  <si>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</si>
  <si>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</si>
  <si>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</si>
  <si>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</si>
  <si>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</si>
  <si>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</si>
  <si>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</si>
  <si>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</si>
  <si>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</si>
  <si>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</si>
  <si>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</si>
  <si>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</si>
  <si>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</si>
  <si>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</si>
  <si>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</si>
  <si>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</si>
  <si>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</si>
  <si>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</si>
  <si>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</si>
  <si>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</si>
  <si>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</si>
  <si>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</si>
  <si>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</si>
  <si>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</si>
  <si>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</si>
  <si>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</si>
  <si>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</si>
  <si>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</si>
  <si>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</si>
  <si>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</si>
  <si>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</si>
  <si>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</si>
  <si>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</si>
  <si>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</si>
  <si>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</si>
  <si>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</si>
  <si>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</si>
  <si>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</si>
  <si>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</si>
  <si>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</si>
  <si>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</si>
  <si>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</si>
  <si>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</si>
  <si>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</si>
  <si>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</si>
  <si>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</si>
  <si>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</si>
  <si>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</si>
  <si>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</si>
  <si>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</si>
  <si>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</si>
  <si>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</si>
  <si>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</si>
  <si>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</si>
  <si>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</si>
  <si>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</si>
  <si>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</si>
  <si>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</si>
  <si>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</si>
  <si>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</si>
  <si>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</si>
  <si>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</si>
  <si>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</si>
  <si>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</si>
  <si>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</si>
  <si>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</si>
  <si>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</si>
  <si>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</si>
  <si>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</si>
  <si>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</si>
  <si>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</si>
  <si>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</si>
  <si>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</si>
  <si>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</si>
  <si>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</si>
  <si>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</si>
  <si>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</si>
  <si>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</si>
  <si>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</si>
  <si>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</si>
  <si>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</si>
  <si>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</si>
  <si>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</si>
  <si>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</si>
  <si>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</si>
  <si>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</si>
  <si>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</si>
  <si>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</si>
  <si>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</si>
  <si>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</si>
  <si>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</si>
  <si>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</si>
  <si>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</si>
  <si>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</si>
  <si>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</si>
  <si>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</si>
  <si>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</si>
  <si>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</si>
  <si>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</si>
  <si>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</si>
  <si>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</si>
  <si>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</si>
  <si>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</si>
  <si>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</si>
  <si>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</si>
  <si>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</si>
  <si>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</si>
  <si>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</si>
  <si>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</si>
  <si>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</si>
  <si>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</si>
  <si>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</si>
  <si>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</si>
  <si>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</si>
  <si>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</si>
  <si>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</si>
  <si>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</si>
  <si>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</si>
  <si>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</si>
  <si>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</si>
  <si>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</si>
  <si>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</si>
  <si>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</si>
  <si>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</si>
  <si>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</si>
  <si>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</si>
  <si>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</si>
  <si>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</si>
  <si>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</si>
  <si>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</si>
  <si>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</si>
  <si>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</si>
  <si>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</si>
  <si>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</si>
  <si>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</si>
  <si>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</si>
  <si>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</si>
  <si>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</si>
  <si>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</si>
  <si>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</si>
  <si>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</si>
  <si>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</si>
  <si>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</si>
  <si>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</si>
  <si>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</si>
  <si>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</si>
  <si>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</si>
  <si>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</si>
  <si>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</si>
  <si>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</si>
  <si>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</si>
  <si>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</si>
  <si>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</si>
  <si>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</si>
  <si>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</si>
  <si>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</si>
  <si>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</si>
  <si>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</si>
  <si>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</si>
  <si>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</si>
  <si>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</si>
  <si>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</si>
  <si>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</si>
  <si>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</si>
  <si>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</si>
  <si>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</si>
  <si>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</si>
  <si>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</si>
  <si>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</si>
  <si>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</si>
  <si>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</si>
  <si>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</si>
  <si>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</si>
  <si>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</si>
  <si>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</si>
  <si>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</si>
  <si>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</si>
  <si>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</si>
  <si>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</si>
  <si>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</si>
  <si>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</si>
  <si>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</si>
  <si>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</si>
  <si>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</si>
  <si>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</si>
  <si>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</si>
  <si>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</si>
  <si>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</si>
  <si>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</si>
  <si>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</si>
  <si>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</si>
  <si>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</si>
  <si>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</si>
  <si>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</si>
  <si>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</si>
  <si>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</si>
  <si>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</si>
  <si>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</si>
  <si>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</si>
  <si>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</si>
  <si>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</si>
  <si>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</si>
  <si>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</si>
  <si>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</si>
  <si>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</si>
  <si>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</si>
  <si>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</si>
  <si>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</si>
  <si>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</si>
  <si>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</si>
  <si>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</si>
  <si>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</si>
  <si>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</si>
  <si>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</si>
  <si>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</si>
  <si>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</si>
  <si>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</si>
  <si>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</si>
  <si>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</si>
  <si>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</si>
  <si>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</si>
  <si>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</si>
  <si>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</si>
  <si>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</si>
  <si>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</si>
  <si>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</si>
  <si>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</si>
  <si>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</si>
  <si>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</si>
  <si>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</si>
  <si>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</si>
  <si>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</si>
  <si>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</si>
  <si>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</si>
  <si>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</si>
  <si>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</si>
  <si>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</si>
  <si>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</si>
  <si>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</si>
  <si>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</si>
  <si>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</si>
  <si>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</si>
  <si>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</si>
  <si>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</si>
  <si>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</si>
  <si>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</si>
  <si>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</si>
  <si>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</si>
  <si>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</si>
  <si>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</si>
  <si>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</si>
  <si>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</si>
  <si>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</si>
  <si>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</si>
  <si>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</si>
  <si>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</si>
  <si>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</si>
  <si>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</si>
  <si>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</si>
  <si>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</si>
  <si>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</si>
  <si>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</si>
  <si>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</si>
  <si>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</si>
  <si>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</si>
  <si>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</si>
  <si>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</si>
  <si>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</si>
  <si>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</si>
  <si>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</si>
  <si>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</si>
  <si>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</si>
  <si>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</si>
  <si>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</si>
  <si>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</si>
  <si>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</si>
  <si>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</si>
  <si>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</si>
  <si>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</si>
  <si>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</si>
  <si>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</si>
  <si>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</si>
  <si>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</si>
  <si>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</si>
  <si>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</si>
  <si>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</si>
  <si>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</si>
  <si>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</si>
  <si>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</si>
  <si>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</si>
  <si>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</si>
  <si>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</si>
  <si>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</si>
  <si>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</si>
  <si>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</si>
  <si>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</si>
  <si>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</si>
  <si>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</si>
  <si>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</si>
  <si>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</si>
  <si>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</si>
  <si>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</si>
  <si>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</si>
  <si>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</si>
  <si>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</si>
  <si>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</si>
  <si>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</si>
  <si>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</si>
  <si>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</si>
  <si>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</si>
  <si>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</si>
  <si>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</si>
  <si>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</si>
  <si>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</si>
  <si>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</si>
  <si>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</si>
  <si>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</si>
  <si>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</si>
  <si>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</si>
  <si>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</si>
  <si>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</si>
  <si>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</si>
  <si>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</si>
  <si>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</si>
  <si>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</si>
  <si>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</si>
  <si>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</si>
  <si>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</si>
  <si>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</si>
  <si>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</si>
  <si>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</si>
  <si>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</si>
  <si>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</si>
  <si>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</si>
  <si>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</si>
  <si>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</si>
  <si>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</si>
  <si>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</si>
  <si>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</si>
  <si>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</si>
  <si>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</si>
  <si>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</si>
  <si>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</si>
  <si>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</si>
  <si>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</si>
  <si>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</si>
  <si>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</si>
  <si>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</si>
  <si>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</si>
  <si>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</si>
  <si>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</si>
  <si>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</si>
  <si>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</si>
  <si>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</si>
  <si>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</si>
  <si>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</si>
  <si>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</si>
  <si>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</si>
  <si>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</si>
  <si>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</si>
  <si>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</si>
  <si>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</si>
  <si>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</si>
  <si>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</si>
  <si>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</si>
  <si>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</si>
  <si>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</si>
  <si>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</si>
  <si>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</si>
  <si>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</si>
  <si>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</si>
  <si>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</si>
  <si>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</si>
  <si>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</si>
  <si>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</si>
  <si>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</si>
  <si>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</si>
  <si>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</si>
  <si>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</si>
  <si>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</si>
  <si>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</si>
  <si>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</si>
  <si>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</si>
  <si>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</si>
  <si>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</si>
  <si>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</si>
  <si>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</si>
  <si>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</si>
  <si>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</si>
  <si>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</si>
  <si>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</si>
  <si>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</si>
  <si>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</si>
  <si>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</si>
  <si>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</si>
  <si>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</si>
  <si>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</si>
  <si>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</si>
  <si>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</si>
  <si>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</si>
  <si>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</si>
  <si>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</si>
  <si>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</si>
  <si>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</si>
  <si>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</si>
  <si>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</si>
  <si>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</si>
  <si>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</si>
  <si>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</si>
  <si>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</si>
  <si>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</si>
  <si>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</si>
  <si>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</si>
  <si>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</si>
  <si>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</si>
  <si>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</si>
  <si>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</si>
  <si>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</si>
  <si>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</si>
  <si>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</si>
  <si>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</si>
  <si>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</si>
  <si>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</si>
  <si>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</si>
  <si>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</si>
  <si>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</si>
  <si>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</si>
  <si>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</si>
  <si>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</si>
  <si>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</si>
  <si>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</si>
  <si>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</si>
  <si>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</si>
  <si>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</si>
  <si>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</si>
  <si>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</si>
  <si>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</si>
  <si>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</si>
  <si>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</si>
  <si>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</si>
  <si>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</si>
  <si>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</si>
  <si>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</si>
  <si>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</si>
  <si>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</si>
  <si>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</si>
  <si>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</si>
  <si>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</si>
  <si>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</si>
  <si>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</si>
  <si>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</si>
  <si>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</si>
  <si>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</si>
  <si>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</si>
  <si>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</si>
  <si>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</si>
  <si>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</si>
  <si>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</si>
  <si>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</si>
  <si>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</si>
  <si>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</si>
  <si>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</si>
  <si>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</si>
  <si>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</si>
  <si>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</si>
  <si>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</si>
  <si>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</si>
  <si>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</si>
  <si>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</si>
  <si>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</si>
  <si>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</si>
  <si>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</si>
  <si>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</si>
  <si>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</si>
  <si>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</si>
  <si>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</si>
  <si>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</si>
  <si>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</si>
  <si>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</si>
  <si>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</si>
  <si>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</si>
  <si>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</si>
  <si>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</si>
  <si>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</si>
  <si>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</si>
  <si>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</si>
  <si>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</si>
  <si>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</si>
  <si>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</si>
  <si>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</si>
  <si>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</si>
  <si>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</si>
  <si>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</si>
  <si>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</si>
  <si>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</si>
  <si>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</si>
  <si>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</si>
  <si>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</si>
  <si>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</si>
  <si>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</si>
  <si>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</si>
  <si>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</si>
  <si>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</si>
  <si>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</si>
  <si>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</si>
  <si>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</si>
  <si>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</si>
  <si>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</si>
  <si>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</si>
  <si>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</si>
  <si>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</si>
  <si>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</si>
  <si>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</si>
  <si>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</si>
  <si>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</si>
  <si>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</si>
  <si>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</si>
  <si>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</si>
  <si>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</si>
  <si>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</si>
  <si>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</si>
  <si>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</si>
  <si>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</si>
  <si>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</si>
  <si>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</si>
  <si>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</si>
  <si>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</si>
  <si>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</si>
  <si>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</si>
  <si>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</si>
  <si>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</si>
  <si>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</si>
  <si>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</si>
  <si>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</si>
  <si>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</si>
  <si>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</si>
  <si>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</si>
  <si>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</si>
  <si>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</si>
  <si>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</si>
  <si>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</si>
  <si>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</si>
  <si>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</si>
  <si>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</si>
  <si>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</si>
  <si>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</si>
  <si>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</si>
  <si>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</si>
  <si>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</si>
  <si>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</si>
  <si>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</si>
  <si>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</si>
  <si>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</si>
  <si>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</si>
  <si>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</si>
  <si>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</si>
  <si>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</si>
  <si>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</si>
  <si>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</si>
  <si>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</si>
  <si>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</si>
  <si>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</si>
  <si>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</si>
  <si>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</si>
  <si>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</si>
  <si>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</si>
  <si>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</si>
  <si>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</si>
  <si>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</si>
  <si>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</si>
  <si>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</si>
  <si>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</si>
  <si>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</si>
  <si>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</si>
  <si>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</si>
  <si>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</si>
  <si>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</si>
  <si>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</si>
  <si>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</si>
  <si>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</si>
  <si>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</si>
  <si>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</si>
  <si>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</si>
  <si>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</si>
  <si>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</si>
  <si>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</si>
  <si>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</si>
  <si>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</si>
  <si>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</si>
  <si>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</si>
  <si>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</si>
  <si>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</si>
  <si>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</si>
  <si>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</si>
  <si>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</si>
  <si>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</si>
  <si>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</si>
  <si>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</si>
  <si>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</si>
  <si>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</si>
  <si>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</si>
  <si>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</si>
  <si>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</si>
  <si>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</si>
  <si>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</si>
  <si>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</si>
  <si>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</si>
  <si>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</si>
  <si>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</si>
  <si>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</si>
  <si>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</si>
  <si>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</si>
  <si>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</si>
  <si>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</si>
  <si>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</si>
  <si>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</si>
  <si>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</si>
  <si>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</si>
  <si>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</si>
  <si>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</si>
  <si>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</si>
  <si>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</si>
  <si>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</si>
  <si>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</si>
  <si>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</si>
  <si>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</si>
  <si>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</si>
  <si>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</si>
  <si>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</si>
  <si>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</si>
  <si>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</si>
  <si>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</si>
  <si>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</si>
  <si>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</si>
  <si>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</si>
  <si>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</si>
  <si>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</si>
  <si>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</si>
  <si>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</si>
  <si>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</si>
  <si>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</si>
  <si>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</si>
  <si>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</si>
  <si>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</si>
  <si>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</si>
  <si>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</si>
  <si>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</si>
  <si>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</si>
  <si>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</si>
  <si>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</si>
  <si>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</si>
  <si>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</si>
  <si>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</si>
  <si>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</si>
  <si>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</si>
  <si>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</si>
  <si>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</si>
  <si>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</si>
  <si>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</si>
  <si>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</si>
  <si>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</si>
  <si>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</si>
  <si>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</si>
  <si>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</si>
  <si>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</si>
  <si>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</si>
  <si>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</si>
  <si>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</si>
  <si>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</si>
  <si>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</si>
  <si>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</si>
  <si>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</si>
  <si>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</si>
  <si>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</si>
  <si>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</si>
  <si>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</si>
  <si>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</si>
  <si>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</si>
  <si>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</si>
  <si>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</si>
  <si>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</si>
  <si>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</si>
  <si>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</si>
  <si>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</si>
  <si>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</si>
  <si>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</si>
  <si>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</si>
  <si>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</si>
  <si>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</si>
  <si>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</si>
  <si>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</si>
  <si>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</si>
  <si>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</si>
  <si>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</si>
  <si>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</si>
  <si>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</si>
  <si>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</si>
  <si>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</si>
  <si>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</si>
  <si>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</si>
  <si>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</si>
  <si>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</si>
  <si>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</si>
  <si>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</si>
  <si>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</si>
  <si>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</si>
  <si>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</si>
  <si>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</si>
  <si>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</si>
  <si>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</si>
  <si>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</si>
  <si>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</si>
  <si>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</si>
  <si>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</si>
  <si>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</si>
  <si>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</si>
  <si>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</si>
  <si>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</si>
  <si>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</si>
  <si>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</si>
  <si>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</si>
  <si>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</si>
  <si>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</si>
  <si>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</si>
  <si>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</si>
  <si>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</si>
  <si>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</si>
  <si>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</si>
  <si>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</si>
  <si>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</si>
  <si>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</si>
  <si>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</si>
  <si>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</si>
  <si>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</si>
  <si>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</si>
  <si>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</si>
  <si>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</si>
  <si>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</si>
  <si>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</si>
  <si>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</si>
  <si>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</si>
  <si>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</si>
  <si>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</si>
  <si>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</si>
  <si>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</si>
  <si>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</si>
  <si>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</si>
  <si>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</si>
  <si>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</si>
  <si>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</si>
  <si>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</si>
  <si>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</si>
  <si>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</si>
  <si>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</si>
  <si>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</si>
  <si>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</si>
  <si>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</si>
  <si>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</si>
  <si>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</si>
  <si>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</si>
  <si>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</si>
  <si>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</si>
  <si>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</si>
  <si>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</si>
  <si>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</si>
  <si>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</si>
  <si>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</si>
  <si>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</si>
  <si>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</si>
  <si>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</si>
  <si>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</si>
  <si>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</si>
  <si>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</si>
  <si>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</si>
  <si>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</si>
  <si>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</si>
  <si>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</si>
  <si>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</si>
  <si>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</si>
  <si>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</si>
  <si>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</si>
  <si>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</si>
  <si>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</si>
  <si>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</si>
  <si>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</si>
  <si>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</si>
  <si>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</si>
  <si>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</si>
  <si>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</si>
  <si>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</si>
  <si>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</si>
  <si>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</si>
  <si>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</si>
  <si>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</si>
  <si>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</si>
  <si>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</si>
  <si>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</si>
  <si>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</si>
  <si>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</si>
  <si>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</si>
  <si>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</si>
  <si>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</si>
  <si>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</si>
  <si>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</si>
  <si>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</si>
  <si>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</si>
  <si>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</si>
  <si>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</si>
  <si>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</si>
  <si>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</si>
  <si>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</si>
  <si>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</si>
  <si>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</si>
  <si>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</si>
  <si>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</si>
  <si>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</si>
  <si>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</si>
  <si>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</si>
  <si>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</si>
  <si>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</si>
  <si>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</si>
  <si>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</si>
  <si>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</si>
  <si>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</si>
  <si>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</si>
  <si>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</si>
  <si>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</si>
  <si>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</si>
  <si>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</si>
  <si>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</si>
  <si>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</si>
  <si>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</si>
  <si>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</si>
  <si>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</si>
  <si>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</si>
  <si>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</si>
  <si>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</si>
  <si>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</si>
  <si>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</si>
  <si>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</si>
  <si>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</si>
  <si>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</si>
  <si>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</si>
  <si>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</si>
  <si>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</si>
  <si>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</si>
  <si>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</si>
  <si>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</si>
  <si>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</si>
  <si>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</si>
  <si>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</si>
  <si>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</si>
  <si>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</si>
  <si>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</si>
  <si>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</si>
  <si>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</si>
  <si>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</si>
  <si>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</si>
  <si>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</si>
  <si>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</si>
  <si>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</si>
  <si>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</si>
  <si>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</si>
  <si>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</si>
  <si>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</si>
  <si>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</si>
  <si>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</si>
  <si>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</si>
  <si>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</si>
  <si>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</si>
  <si>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</si>
  <si>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</si>
  <si>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</si>
  <si>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</si>
  <si>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</si>
  <si>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</si>
  <si>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</si>
  <si>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</si>
  <si>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</si>
  <si>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</si>
  <si>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</si>
  <si>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</si>
  <si>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</si>
  <si>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</si>
  <si>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</si>
  <si>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</si>
  <si>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</si>
  <si>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</si>
  <si>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</si>
  <si>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</si>
  <si>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</si>
  <si>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</si>
  <si>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</si>
  <si>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</si>
  <si>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</si>
  <si>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</si>
  <si>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</si>
  <si>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</si>
  <si>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</si>
  <si>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</si>
  <si>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</si>
  <si>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</si>
  <si>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</si>
  <si>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</si>
  <si>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</si>
  <si>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</si>
  <si>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</si>
  <si>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</si>
  <si>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</si>
  <si>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</si>
  <si>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</si>
  <si>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</si>
  <si>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</si>
  <si>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</si>
  <si>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</si>
  <si>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</si>
  <si>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</si>
  <si>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</si>
  <si>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</si>
  <si>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</si>
  <si>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</si>
  <si>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</si>
  <si>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</si>
  <si>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</si>
  <si>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</si>
  <si>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</si>
  <si>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</si>
  <si>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</si>
  <si>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</si>
  <si>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</si>
  <si>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</si>
  <si>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</si>
  <si>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</si>
  <si>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</si>
  <si>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</si>
  <si>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</si>
  <si>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</si>
  <si>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</si>
  <si>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</si>
  <si>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</si>
  <si>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</si>
  <si>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</si>
  <si>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</si>
  <si>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</si>
  <si>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</si>
  <si>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</si>
  <si>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</si>
  <si>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</si>
  <si>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</si>
  <si>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</si>
  <si>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</si>
  <si>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</si>
  <si>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</si>
  <si>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</si>
  <si>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</si>
  <si>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</si>
  <si>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</si>
  <si>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</si>
  <si>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</si>
  <si>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</si>
  <si>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</si>
  <si>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</si>
  <si>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</si>
  <si>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</si>
  <si>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</si>
  <si>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</si>
  <si>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</si>
  <si>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</si>
  <si>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</si>
  <si>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</si>
  <si>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</si>
  <si>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</si>
  <si>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</si>
  <si>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</si>
  <si>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</si>
  <si>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</si>
  <si>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</si>
  <si>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</si>
  <si>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</si>
  <si>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</si>
  <si>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</si>
  <si>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</si>
  <si>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</si>
  <si>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</si>
  <si>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</si>
  <si>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</si>
  <si>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</si>
  <si>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</si>
  <si>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</si>
  <si>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</si>
  <si>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</si>
  <si>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</si>
  <si>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</si>
  <si>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</si>
  <si>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</si>
  <si>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</si>
  <si>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</si>
  <si>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</si>
  <si>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</si>
  <si>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</si>
  <si>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</si>
  <si>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</si>
  <si>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</si>
  <si>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</si>
  <si>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</si>
  <si>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</si>
  <si>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</si>
  <si>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</si>
  <si>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</si>
  <si>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</si>
  <si>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</si>
  <si>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</si>
  <si>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</si>
  <si>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</si>
  <si>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</si>
  <si>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</si>
  <si>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</si>
  <si>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</si>
  <si>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</si>
  <si>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</si>
  <si>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</si>
  <si>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</si>
  <si>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</si>
  <si>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</si>
  <si>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</si>
  <si>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</si>
  <si>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</si>
  <si>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</si>
  <si>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</si>
  <si>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</si>
  <si>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</si>
  <si>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</si>
  <si>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</si>
  <si>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</si>
  <si>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</si>
  <si>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</si>
  <si>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</si>
  <si>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</si>
  <si>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</si>
  <si>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</si>
  <si>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</si>
  <si>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</si>
  <si>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</si>
  <si>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</si>
  <si>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</si>
  <si>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</si>
  <si>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</si>
  <si>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</si>
  <si>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</si>
  <si>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</si>
  <si>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</si>
  <si>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</si>
  <si>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</si>
  <si>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</si>
  <si>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</si>
  <si>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</si>
  <si>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</si>
  <si>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</si>
  <si>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</si>
  <si>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</si>
  <si>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</si>
  <si>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</si>
  <si>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</si>
  <si>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</si>
  <si>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</si>
  <si>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</si>
  <si>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</si>
  <si>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</si>
  <si>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</si>
  <si>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</si>
  <si>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</si>
  <si>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</si>
  <si>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</si>
  <si>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</si>
  <si>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</si>
  <si>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</si>
  <si>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</si>
  <si>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</si>
  <si>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</si>
  <si>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</si>
  <si>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</si>
  <si>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</si>
  <si>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</si>
  <si>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</si>
  <si>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</si>
  <si>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</si>
  <si>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</si>
  <si>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</si>
  <si>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</si>
  <si>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</si>
  <si>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</si>
  <si>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</si>
  <si>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</si>
  <si>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</si>
  <si>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</si>
  <si>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</si>
  <si>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</si>
  <si>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</si>
  <si>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</si>
  <si>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</si>
  <si>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</si>
  <si>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</si>
  <si>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</si>
  <si>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</si>
  <si>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</si>
  <si>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</si>
  <si>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</si>
  <si>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</si>
  <si>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</si>
  <si>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</si>
  <si>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</si>
  <si>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</si>
  <si>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</si>
  <si>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</si>
  <si>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</si>
  <si>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</si>
  <si>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</si>
  <si>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</si>
  <si>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</si>
  <si>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</si>
  <si>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</si>
  <si>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</si>
  <si>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</si>
  <si>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</si>
  <si>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</si>
  <si>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</si>
  <si>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</si>
  <si>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</si>
  <si>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</si>
  <si>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</si>
  <si>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</si>
  <si>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</si>
  <si>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</si>
  <si>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</si>
  <si>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</si>
  <si>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</si>
  <si>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</si>
  <si>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</si>
  <si>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</si>
  <si>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</si>
  <si>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</si>
  <si>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</si>
  <si>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</si>
  <si>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</si>
  <si>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</si>
  <si>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</si>
  <si>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</si>
  <si>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</si>
  <si>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</si>
  <si>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</si>
  <si>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</si>
  <si>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</si>
  <si>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</si>
  <si>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</si>
  <si>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</si>
  <si>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</si>
  <si>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</si>
  <si>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</si>
  <si>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</si>
  <si>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</si>
  <si>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</si>
  <si>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</si>
  <si>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</si>
  <si>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</si>
  <si>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</si>
  <si>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</si>
  <si>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</si>
  <si>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</si>
  <si>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</si>
  <si>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</si>
  <si>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</si>
  <si>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</si>
  <si>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</si>
  <si>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</si>
  <si>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</si>
  <si>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</si>
  <si>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</si>
  <si>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</si>
  <si>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</si>
  <si>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</si>
  <si>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</si>
  <si>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</si>
  <si>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</si>
  <si>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</si>
  <si>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</si>
  <si>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</si>
  <si>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</si>
  <si>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</si>
  <si>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</si>
  <si>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</si>
  <si>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</si>
  <si>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</si>
  <si>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</si>
  <si>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</si>
  <si>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</si>
  <si>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</si>
  <si>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</si>
  <si>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</si>
  <si>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</si>
  <si>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</si>
  <si>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</si>
  <si>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</si>
  <si>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</si>
  <si>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</si>
  <si>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</si>
  <si>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</si>
  <si>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</si>
  <si>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</si>
  <si>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</si>
  <si>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</si>
  <si>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</si>
  <si>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</si>
  <si>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</si>
  <si>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</si>
  <si>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</si>
  <si>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</si>
  <si>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</si>
  <si>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</si>
  <si>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</si>
  <si>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</si>
  <si>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</si>
  <si>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</si>
  <si>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</si>
  <si>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</si>
  <si>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</si>
  <si>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</si>
  <si>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</si>
  <si>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</si>
  <si>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</si>
  <si>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</si>
  <si>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</si>
  <si>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</si>
  <si>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</si>
  <si>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</si>
  <si>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</si>
  <si>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</si>
  <si>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</si>
  <si>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</si>
  <si>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</si>
  <si>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</si>
  <si>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</si>
  <si>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</si>
  <si>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</si>
  <si>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</si>
  <si>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</si>
  <si>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</si>
  <si>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</si>
  <si>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</si>
  <si>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</si>
  <si>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</si>
  <si>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</si>
  <si>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</si>
  <si>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</si>
  <si>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</si>
  <si>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</si>
  <si>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</si>
  <si>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</si>
  <si>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</si>
  <si>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</si>
  <si>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</si>
  <si>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</si>
  <si>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</si>
  <si>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</si>
  <si>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</si>
  <si>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</si>
  <si>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</si>
  <si>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</si>
  <si>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</si>
  <si>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</si>
  <si>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</si>
  <si>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</si>
  <si>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</si>
  <si>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</si>
  <si>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</si>
  <si>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</si>
  <si>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</si>
  <si>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</si>
  <si>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</si>
  <si>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</si>
  <si>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</si>
  <si>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</si>
  <si>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</si>
  <si>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</si>
  <si>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</si>
  <si>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</si>
  <si>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</si>
  <si>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</si>
  <si>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</si>
  <si>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</si>
  <si>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</si>
  <si>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</si>
  <si>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</si>
  <si>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</si>
  <si>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</si>
  <si>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</si>
  <si>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</si>
  <si>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</si>
  <si>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</si>
  <si>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</si>
  <si>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</si>
  <si>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</si>
  <si>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</si>
  <si>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</si>
  <si>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</si>
  <si>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</si>
  <si>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</si>
  <si>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</si>
  <si>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</si>
  <si>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</si>
  <si>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</si>
  <si>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</si>
  <si>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</si>
  <si>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</si>
  <si>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</si>
  <si>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</si>
  <si>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</si>
  <si>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</si>
  <si>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</si>
  <si>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</si>
  <si>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</si>
  <si>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</si>
  <si>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</si>
  <si>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</si>
  <si>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</si>
  <si>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</si>
  <si>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</si>
  <si>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</si>
  <si>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</si>
  <si>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</si>
  <si>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</si>
  <si>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</si>
  <si>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</si>
  <si>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</si>
  <si>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</si>
  <si>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</si>
  <si>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</si>
  <si>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</si>
  <si>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</si>
  <si>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</si>
  <si>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</si>
  <si>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</si>
  <si>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</si>
  <si>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</si>
  <si>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</si>
  <si>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</si>
  <si>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</si>
  <si>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</si>
  <si>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</si>
  <si>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</si>
  <si>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</si>
  <si>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</si>
  <si>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</si>
  <si>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</si>
  <si>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</si>
  <si>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</si>
  <si>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</si>
  <si>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</si>
  <si>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</si>
  <si>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</si>
  <si>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</si>
  <si>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</si>
  <si>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</si>
  <si>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</si>
  <si>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</si>
  <si>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</si>
  <si>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</si>
  <si>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</si>
  <si>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</si>
  <si>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</si>
  <si>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</si>
  <si>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</si>
  <si>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</si>
  <si>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</si>
  <si>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</si>
  <si>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</si>
  <si>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</si>
  <si>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</si>
  <si>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</si>
  <si>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</si>
  <si>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</si>
  <si>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</si>
  <si>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</si>
  <si>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</si>
  <si>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</si>
  <si>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</si>
  <si>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</si>
  <si>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</si>
  <si>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</si>
  <si>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</si>
  <si>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</si>
  <si>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</si>
  <si>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</si>
  <si>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</si>
  <si>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</si>
  <si>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</si>
  <si>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</si>
  <si>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</si>
  <si>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</si>
  <si>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</si>
  <si>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</si>
  <si>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</si>
  <si>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</si>
  <si>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</si>
  <si>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</si>
  <si>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</si>
  <si>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</si>
  <si>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</si>
  <si>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</si>
  <si>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</si>
  <si>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</si>
  <si>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</si>
  <si>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</si>
  <si>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</si>
  <si>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</si>
  <si>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</si>
  <si>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</si>
  <si>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</si>
  <si>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</si>
  <si>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</si>
  <si>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</si>
  <si>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</si>
  <si>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</si>
  <si>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</si>
  <si>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</si>
  <si>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</si>
  <si>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</si>
  <si>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</si>
  <si>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</si>
  <si>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</si>
  <si>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</si>
  <si>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</si>
  <si>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</si>
  <si>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</si>
  <si>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</si>
  <si>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</si>
  <si>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</si>
  <si>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</si>
  <si>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</si>
  <si>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</si>
  <si>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</si>
  <si>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</si>
  <si>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</si>
  <si>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</si>
  <si>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</si>
  <si>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</si>
  <si>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</si>
  <si>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</si>
  <si>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</si>
  <si>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</si>
  <si>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</si>
  <si>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</si>
  <si>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</si>
  <si>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</si>
  <si>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</si>
  <si>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</si>
  <si>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</si>
  <si>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</si>
  <si>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</si>
  <si>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</si>
  <si>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</si>
  <si>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</si>
  <si>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</si>
  <si>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</si>
  <si>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</si>
  <si>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</si>
  <si>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</si>
  <si>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</si>
  <si>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</si>
  <si>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</si>
  <si>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</si>
  <si>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</si>
  <si>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</si>
  <si>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</si>
  <si>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</si>
  <si>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</si>
  <si>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</si>
  <si>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</si>
  <si>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</si>
  <si>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</si>
  <si>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</si>
  <si>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</si>
  <si>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</si>
  <si>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</si>
  <si>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</si>
  <si>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</si>
  <si>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</si>
  <si>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</si>
  <si>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</si>
  <si>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</si>
  <si>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</si>
  <si>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</si>
  <si>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</si>
  <si>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</si>
  <si>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</si>
  <si>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</si>
  <si>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</si>
  <si>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</si>
  <si>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</si>
  <si>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</si>
  <si>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</si>
  <si>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</si>
  <si>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</si>
  <si>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</si>
  <si>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</si>
  <si>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</si>
  <si>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</si>
  <si>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</si>
  <si>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</si>
  <si>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</si>
  <si>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</si>
  <si>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</si>
  <si>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</si>
  <si>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</si>
  <si>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</si>
  <si>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</si>
  <si>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</si>
  <si>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</si>
  <si>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</si>
  <si>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</si>
  <si>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</si>
  <si>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</si>
  <si>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</si>
  <si>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</si>
  <si>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</si>
  <si>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</si>
  <si>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</si>
  <si>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</si>
  <si>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</si>
  <si>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</si>
  <si>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</si>
  <si>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</si>
  <si>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</si>
  <si>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</si>
  <si>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</si>
  <si>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</si>
  <si>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</si>
  <si>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</si>
  <si>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</si>
  <si>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</si>
  <si>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</si>
  <si>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</si>
  <si>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</si>
  <si>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</si>
  <si>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</si>
  <si>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</si>
  <si>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</si>
  <si>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</si>
  <si>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</si>
  <si>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</si>
  <si>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</si>
  <si>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</si>
  <si>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</si>
  <si>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</si>
  <si>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</si>
  <si>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</si>
  <si>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</si>
  <si>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</si>
  <si>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</si>
  <si>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</si>
  <si>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</si>
  <si>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</si>
  <si>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</si>
  <si>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</si>
  <si>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</si>
  <si>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</si>
  <si>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</si>
  <si>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</si>
  <si>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</si>
  <si>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</si>
  <si>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</si>
  <si>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</si>
  <si>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</si>
  <si>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</si>
  <si>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</si>
  <si>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</si>
  <si>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</si>
  <si>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</si>
  <si>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</si>
  <si>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</si>
  <si>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</si>
  <si>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</si>
  <si>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</si>
  <si>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</si>
  <si>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</si>
  <si>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</si>
  <si>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</si>
  <si>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</si>
  <si>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</si>
  <si>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</si>
  <si>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</si>
  <si>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</si>
  <si>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</si>
  <si>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</si>
  <si>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</si>
  <si>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</si>
  <si>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</si>
  <si>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</si>
  <si>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</si>
  <si>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</si>
  <si>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</si>
  <si>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</si>
  <si>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</si>
  <si>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</si>
  <si>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</si>
  <si>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</si>
  <si>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</si>
  <si>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</si>
  <si>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</si>
  <si>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</si>
  <si>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</si>
  <si>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</si>
  <si>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</si>
  <si>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</si>
  <si>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</si>
  <si>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</si>
  <si>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</si>
  <si>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</si>
  <si>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</si>
  <si>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</si>
  <si>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</si>
  <si>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</si>
  <si>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</si>
  <si>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</si>
  <si>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</si>
  <si>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</si>
  <si>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</si>
  <si>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</si>
  <si>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</si>
  <si>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</si>
  <si>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</si>
  <si>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</si>
  <si>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</si>
  <si>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</si>
  <si>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</si>
  <si>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</si>
  <si>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</si>
  <si>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</si>
  <si>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</si>
  <si>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</si>
  <si>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</si>
  <si>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</si>
  <si>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</si>
  <si>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</si>
  <si>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</si>
  <si>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</si>
  <si>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</si>
  <si>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</si>
  <si>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</si>
  <si>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</si>
  <si>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</si>
  <si>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</si>
  <si>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</si>
  <si>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</si>
  <si>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</si>
  <si>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</si>
  <si>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</si>
  <si>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</si>
  <si>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</si>
  <si>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</si>
  <si>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</si>
  <si>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</si>
  <si>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</si>
  <si>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</si>
  <si>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</si>
  <si>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</si>
  <si>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</si>
  <si>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</si>
  <si>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</si>
  <si>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</si>
  <si>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</si>
  <si>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</si>
  <si>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</si>
  <si>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</si>
  <si>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</si>
  <si>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</si>
  <si>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</si>
  <si>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</si>
  <si>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</si>
  <si>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</si>
  <si>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</si>
  <si>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</si>
  <si>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</si>
  <si>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</si>
  <si>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</si>
  <si>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</si>
  <si>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</si>
  <si>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</si>
  <si>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</si>
  <si>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</si>
  <si>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</si>
  <si>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</si>
  <si>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</si>
  <si>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</si>
  <si>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</si>
  <si>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</si>
  <si>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</si>
  <si>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</si>
  <si>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</si>
  <si>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</si>
  <si>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</si>
  <si>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</si>
  <si>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</si>
  <si>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</si>
  <si>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</si>
  <si>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</si>
  <si>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</si>
  <si>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</si>
  <si>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</si>
  <si>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</si>
  <si>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</si>
  <si>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</si>
  <si>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</si>
  <si>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</si>
  <si>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</si>
  <si>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</si>
  <si>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</si>
  <si>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</si>
  <si>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</si>
  <si>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</si>
  <si>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</si>
  <si>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</si>
  <si>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</si>
  <si>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</si>
  <si>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</si>
  <si>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</si>
  <si>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</si>
  <si>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</si>
  <si>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</si>
  <si>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</si>
  <si>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</si>
  <si>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</si>
  <si>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</si>
  <si>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</si>
  <si>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</si>
  <si>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</si>
  <si>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</si>
  <si>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</si>
  <si>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</si>
  <si>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</si>
  <si>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</si>
  <si>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</si>
  <si>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</si>
  <si>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</si>
  <si>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</si>
  <si>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</si>
  <si>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</si>
  <si>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</si>
  <si>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</si>
  <si>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</si>
  <si>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</si>
  <si>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</si>
  <si>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</si>
  <si>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</si>
  <si>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</si>
  <si>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</si>
  <si>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</si>
  <si>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</si>
  <si>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</si>
  <si>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</si>
  <si>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</si>
  <si>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</si>
  <si>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</si>
  <si>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</si>
  <si>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</si>
  <si>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</si>
  <si>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</si>
  <si>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</si>
  <si>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</si>
  <si>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</si>
  <si>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</si>
  <si>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</si>
  <si>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</si>
  <si>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</si>
  <si>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</si>
  <si>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</si>
  <si>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</si>
  <si>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</si>
  <si>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</si>
  <si>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</si>
  <si>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</si>
  <si>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</si>
  <si>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</si>
  <si>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</si>
  <si>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</si>
  <si>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</si>
  <si>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</si>
  <si>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</si>
  <si>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</si>
  <si>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</si>
  <si>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</si>
  <si>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</si>
  <si>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</si>
  <si>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</si>
  <si>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</si>
  <si>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</si>
  <si>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</si>
  <si>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</si>
  <si>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</si>
  <si>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</si>
  <si>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</si>
  <si>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</si>
  <si>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</si>
  <si>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</si>
  <si>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</si>
  <si>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</si>
  <si>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</si>
  <si>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</si>
  <si>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</si>
  <si>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</si>
  <si>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</si>
  <si>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</si>
  <si>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</si>
  <si>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</si>
  <si>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</si>
  <si>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</si>
  <si>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</si>
  <si>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</si>
  <si>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</si>
  <si>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</si>
  <si>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</si>
  <si>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</si>
  <si>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</si>
  <si>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</si>
  <si>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</si>
  <si>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</si>
  <si>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</si>
  <si>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</si>
  <si>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</si>
  <si>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</si>
  <si>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</si>
  <si>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</si>
  <si>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</si>
  <si>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</si>
  <si>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</si>
  <si>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</si>
  <si>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</si>
  <si>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</si>
  <si>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</si>
  <si>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</si>
  <si>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</si>
  <si>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</si>
  <si>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</si>
  <si>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</si>
  <si>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</si>
  <si>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</si>
  <si>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</si>
  <si>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</si>
  <si>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</si>
  <si>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</si>
  <si>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</si>
  <si>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</si>
  <si>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</si>
  <si>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</si>
  <si>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</si>
  <si>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</si>
  <si>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</si>
  <si>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</si>
  <si>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</si>
  <si>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</si>
  <si>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</si>
  <si>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</si>
  <si>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</si>
  <si>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</si>
  <si>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</si>
  <si>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</si>
  <si>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</si>
  <si>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</si>
  <si>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</si>
  <si>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</si>
  <si>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</si>
  <si>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</si>
  <si>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</si>
  <si>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</si>
  <si>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</si>
  <si>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</si>
  <si>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</si>
  <si>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</si>
  <si>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</si>
  <si>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</si>
  <si>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</si>
  <si>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</si>
  <si>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</si>
  <si>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</si>
  <si>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</si>
  <si>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</si>
  <si>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</si>
  <si>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</si>
  <si>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</si>
  <si>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</si>
  <si>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</si>
  <si>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</si>
  <si>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</si>
  <si>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</si>
  <si>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</si>
  <si>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</si>
  <si>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</si>
  <si>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</si>
  <si>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</si>
  <si>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</si>
  <si>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</si>
  <si>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</si>
  <si>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</si>
  <si>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</si>
  <si>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</si>
  <si>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</si>
  <si>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</si>
  <si>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</si>
  <si>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</si>
  <si>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</si>
  <si>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</si>
  <si>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</si>
  <si>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</si>
  <si>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</si>
  <si>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</si>
  <si>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</si>
  <si>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</si>
  <si>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</si>
  <si>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</si>
  <si>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</si>
  <si>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</si>
  <si>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</si>
  <si>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</si>
  <si>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</si>
  <si>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</si>
  <si>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</si>
  <si>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</si>
  <si>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</si>
  <si>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</si>
  <si>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</si>
  <si>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</si>
  <si>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</si>
  <si>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</si>
  <si>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</si>
  <si>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</si>
  <si>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</si>
  <si>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</si>
  <si>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</si>
  <si>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</si>
  <si>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</si>
  <si>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</si>
  <si>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</si>
  <si>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</si>
  <si>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</si>
  <si>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</si>
  <si>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</si>
  <si>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</si>
  <si>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</si>
  <si>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</si>
  <si>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</si>
  <si>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</si>
  <si>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</si>
  <si>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</si>
  <si>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</si>
  <si>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</si>
  <si>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</si>
  <si>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</si>
  <si>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</si>
  <si>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</si>
  <si>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</si>
  <si>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</si>
  <si>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</si>
  <si>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</si>
  <si>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</si>
  <si>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</si>
  <si>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</si>
  <si>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</si>
  <si>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</si>
  <si>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</si>
  <si>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</si>
  <si>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</si>
  <si>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</si>
  <si>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</si>
  <si>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</si>
  <si>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</si>
  <si>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</si>
  <si>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</si>
  <si>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</si>
  <si>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</si>
  <si>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</si>
  <si>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</si>
  <si>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</si>
  <si>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</si>
  <si>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</si>
  <si>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</si>
  <si>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</si>
  <si>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</si>
  <si>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</si>
  <si>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</si>
  <si>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</si>
  <si>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</si>
  <si>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</si>
  <si>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</si>
  <si>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</si>
  <si>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</si>
  <si>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</si>
  <si>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</si>
  <si>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</si>
  <si>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</si>
  <si>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</si>
  <si>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</si>
  <si>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</si>
  <si>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</si>
  <si>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</si>
  <si>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</si>
  <si>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</si>
  <si>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</si>
  <si>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</si>
  <si>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</si>
  <si>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</si>
  <si>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</si>
  <si>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</si>
  <si>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</si>
  <si>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</si>
  <si>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</si>
  <si>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</si>
  <si>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</si>
  <si>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</si>
  <si>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</si>
  <si>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</si>
  <si>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</si>
  <si>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</si>
  <si>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</si>
  <si>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</si>
  <si>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</si>
  <si>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</si>
  <si>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</si>
  <si>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</si>
  <si>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</si>
  <si>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</si>
  <si>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</si>
  <si>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</si>
  <si>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</si>
  <si>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</si>
  <si>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</si>
  <si>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</si>
  <si>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</si>
  <si>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</si>
  <si>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</si>
  <si>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</si>
  <si>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</si>
  <si>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</si>
  <si>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</si>
  <si>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</si>
  <si>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</si>
  <si>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</si>
  <si>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</si>
  <si>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</si>
  <si>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</si>
  <si>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</si>
  <si>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</si>
  <si>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</si>
  <si>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</si>
  <si>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</si>
  <si>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</si>
  <si>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</si>
  <si>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</si>
  <si>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</si>
  <si>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</si>
  <si>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</si>
  <si>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</si>
  <si>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</si>
  <si>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</si>
  <si>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</si>
  <si>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</si>
  <si>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</si>
  <si>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</si>
  <si>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</si>
  <si>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</si>
  <si>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</si>
  <si>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</si>
  <si>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</si>
  <si>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</si>
  <si>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</si>
  <si>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</si>
  <si>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</si>
  <si>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</si>
  <si>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</si>
  <si>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</si>
  <si>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</si>
  <si>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</si>
  <si>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</si>
  <si>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</si>
  <si>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</si>
  <si>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</si>
  <si>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</si>
  <si>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</si>
  <si>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</si>
  <si>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</si>
  <si>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</si>
  <si>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</si>
  <si>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</si>
  <si>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</si>
  <si>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</si>
  <si>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</si>
  <si>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</si>
  <si>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</si>
  <si>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</si>
  <si>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</si>
  <si>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</si>
  <si>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</si>
  <si>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</si>
  <si>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</si>
  <si>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</si>
  <si>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</si>
  <si>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</si>
  <si>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</si>
  <si>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</si>
  <si>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</si>
  <si>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</si>
  <si>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</si>
  <si>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</si>
  <si>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</si>
  <si>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</si>
  <si>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</si>
  <si>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</si>
  <si>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</si>
  <si>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</si>
  <si>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</si>
  <si>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</si>
  <si>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</si>
  <si>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</si>
  <si>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</si>
  <si>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</si>
  <si>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</si>
  <si>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</si>
  <si>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</si>
  <si>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</si>
  <si>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</si>
  <si>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</si>
  <si>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</si>
  <si>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</si>
  <si>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</si>
  <si>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</si>
  <si>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</si>
  <si>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</si>
  <si>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</si>
  <si>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</si>
  <si>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</si>
  <si>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</si>
  <si>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</si>
  <si>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</si>
  <si>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</si>
  <si>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</si>
  <si>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</si>
  <si>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</si>
  <si>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</si>
  <si>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</si>
  <si>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</si>
  <si>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</si>
  <si>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</si>
  <si>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</si>
  <si>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</si>
  <si>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</si>
  <si>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</si>
  <si>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</si>
  <si>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</si>
  <si>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</si>
  <si>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</si>
  <si>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</si>
  <si>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</si>
  <si>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</si>
  <si>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</si>
  <si>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</si>
  <si>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</si>
  <si>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</si>
  <si>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</si>
  <si>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</si>
  <si>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</si>
  <si>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</si>
  <si>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</si>
  <si>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</si>
  <si>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</si>
  <si>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</si>
  <si>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</si>
  <si>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</si>
  <si>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</si>
  <si>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</si>
  <si>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</si>
  <si>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</si>
  <si>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</si>
  <si>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</si>
  <si>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</si>
  <si>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</si>
  <si>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</si>
  <si>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</si>
  <si>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</si>
  <si>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</si>
  <si>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</si>
  <si>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</si>
  <si>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</si>
  <si>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</si>
  <si>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</si>
  <si>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</si>
  <si>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</si>
  <si>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</si>
  <si>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</si>
  <si>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</si>
  <si>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</si>
  <si>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</si>
  <si>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</si>
  <si>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</si>
  <si>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</si>
  <si>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</si>
  <si>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</si>
  <si>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</si>
  <si>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</si>
  <si>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</si>
  <si>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</si>
  <si>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</si>
  <si>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</si>
  <si>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</si>
  <si>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</si>
  <si>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</si>
  <si>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</si>
  <si>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</si>
  <si>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</si>
  <si>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</si>
  <si>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</si>
  <si>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</si>
  <si>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</si>
  <si>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</si>
  <si>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</si>
  <si>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</si>
  <si>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</si>
  <si>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</si>
  <si>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</si>
  <si>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</si>
  <si>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</si>
  <si>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</si>
  <si>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</si>
  <si>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</si>
  <si>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</si>
  <si>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</si>
  <si>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</si>
  <si>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</si>
  <si>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</si>
  <si>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</si>
  <si>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</si>
  <si>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</si>
  <si>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</si>
  <si>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</si>
  <si>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</si>
  <si>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</si>
  <si>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</si>
  <si>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</si>
  <si>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</si>
  <si>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</si>
  <si>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</si>
  <si>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</si>
  <si>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</si>
  <si>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</si>
  <si>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</si>
  <si>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</si>
  <si>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</si>
  <si>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</si>
  <si>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</si>
  <si>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</si>
  <si>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</si>
  <si>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</si>
  <si>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</si>
  <si>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</si>
  <si>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</si>
  <si>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</si>
  <si>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</si>
  <si>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</si>
  <si>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</si>
  <si>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</si>
  <si>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</si>
  <si>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</si>
  <si>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</si>
  <si>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</si>
  <si>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</si>
  <si>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</si>
  <si>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</si>
  <si>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</si>
  <si>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</si>
  <si>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</si>
  <si>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</si>
  <si>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</si>
  <si>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</si>
  <si>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</si>
  <si>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</si>
  <si>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</si>
  <si>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</si>
  <si>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</si>
  <si>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</si>
  <si>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</si>
  <si>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</si>
  <si>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</si>
  <si>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</si>
  <si>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</si>
  <si>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</si>
  <si>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</si>
  <si>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</si>
  <si>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</si>
  <si>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</si>
  <si>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</si>
  <si>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</si>
  <si>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</si>
  <si>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</si>
  <si>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</si>
  <si>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</si>
  <si>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</si>
  <si>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</si>
  <si>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</si>
  <si>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</si>
  <si>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</si>
  <si>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</si>
  <si>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</si>
  <si>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</si>
  <si>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</si>
  <si>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</si>
  <si>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</si>
  <si>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</si>
  <si>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</si>
  <si>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</si>
  <si>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</si>
  <si>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</si>
  <si>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</si>
  <si>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</si>
  <si>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</si>
  <si>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</si>
  <si>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</si>
  <si>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</si>
  <si>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</si>
  <si>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</si>
  <si>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</si>
  <si>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</si>
  <si>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</si>
  <si>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</si>
  <si>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</si>
  <si>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</si>
  <si>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</si>
  <si>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</si>
  <si>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</si>
  <si>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</si>
  <si>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</si>
  <si>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</si>
  <si>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</si>
  <si>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</si>
  <si>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</si>
  <si>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</si>
  <si>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</si>
  <si>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</si>
  <si>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</si>
  <si>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</si>
  <si>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</si>
  <si>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</si>
  <si>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</si>
  <si>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</si>
  <si>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</si>
  <si>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</si>
  <si>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</si>
  <si>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</si>
  <si>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</si>
  <si>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</si>
  <si>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</si>
  <si>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</si>
  <si>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</si>
  <si>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</si>
  <si>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</si>
  <si>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</si>
  <si>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</si>
  <si>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</si>
  <si>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</si>
  <si>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</si>
  <si>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</si>
  <si>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</si>
  <si>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</si>
  <si>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</si>
  <si>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</si>
  <si>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</si>
  <si>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</si>
  <si>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</si>
  <si>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</si>
  <si>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</si>
  <si>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</si>
  <si>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</si>
  <si>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</si>
  <si>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</si>
  <si>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</si>
  <si>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</si>
  <si>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</si>
  <si>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</si>
  <si>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</si>
  <si>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</si>
  <si>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</si>
  <si>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</si>
  <si>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</si>
  <si>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</si>
  <si>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</si>
  <si>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</si>
  <si>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</si>
  <si>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</si>
  <si>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</si>
  <si>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</si>
  <si>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</si>
  <si>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</si>
  <si>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</si>
  <si>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</si>
  <si>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</si>
  <si>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</si>
  <si>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</si>
  <si>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</si>
  <si>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</si>
  <si>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</si>
  <si>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</si>
  <si>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</si>
  <si>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</si>
  <si>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</si>
  <si>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</si>
  <si>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</si>
  <si>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</si>
  <si>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</si>
  <si>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</si>
  <si>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</si>
  <si>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</si>
  <si>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</si>
  <si>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</si>
  <si>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</si>
  <si>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</si>
  <si>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</si>
  <si>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</si>
  <si>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</si>
  <si>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</si>
  <si>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</si>
  <si>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</si>
  <si>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</si>
  <si>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</si>
  <si>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</si>
  <si>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</si>
  <si>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</si>
  <si>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</si>
  <si>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</si>
  <si>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</si>
  <si>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</si>
  <si>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</si>
  <si>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</si>
  <si>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</si>
  <si>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</si>
  <si>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</si>
  <si>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</si>
  <si>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</si>
  <si>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</si>
  <si>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</si>
  <si>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</si>
  <si>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</si>
  <si>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</si>
  <si>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</si>
  <si>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</si>
  <si>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</si>
  <si>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</si>
  <si>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</si>
  <si>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</si>
  <si>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</si>
  <si>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</si>
  <si>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</si>
  <si>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</si>
  <si>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</si>
  <si>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</si>
  <si>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</si>
  <si>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</si>
  <si>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</si>
  <si>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</si>
  <si>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</si>
  <si>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</si>
  <si>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</si>
  <si>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</si>
  <si>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</si>
  <si>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</si>
  <si>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</si>
  <si>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</si>
  <si>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</si>
  <si>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</si>
  <si>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</si>
  <si>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</si>
  <si>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</si>
  <si>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</si>
  <si>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</si>
  <si>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</si>
  <si>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</si>
  <si>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</si>
  <si>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</si>
  <si>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</si>
  <si>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</si>
  <si>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</si>
  <si>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</si>
  <si>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</si>
  <si>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</si>
  <si>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</si>
  <si>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</si>
  <si>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</si>
  <si>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</si>
  <si>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</si>
  <si>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</si>
  <si>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</si>
  <si>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</si>
  <si>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</si>
  <si>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</si>
  <si>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</si>
  <si>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</si>
  <si>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</si>
  <si>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</si>
  <si>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</si>
  <si>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</si>
  <si>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</si>
  <si>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</si>
  <si>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</si>
  <si>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</si>
  <si>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</si>
  <si>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</si>
  <si>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</si>
  <si>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</si>
  <si>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</si>
  <si>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</si>
  <si>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</si>
  <si>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</si>
  <si>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</si>
  <si>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</si>
  <si>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</si>
  <si>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</si>
  <si>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</si>
  <si>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</si>
  <si>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</si>
  <si>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</si>
  <si>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</si>
  <si>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</si>
  <si>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</si>
  <si>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</si>
  <si>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</si>
  <si>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</si>
  <si>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</si>
  <si>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</si>
  <si>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</si>
  <si>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</si>
  <si>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</si>
  <si>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</si>
  <si>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</si>
  <si>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</si>
  <si>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</si>
  <si>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</si>
  <si>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</si>
  <si>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</si>
  <si>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</si>
  <si>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</si>
  <si>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</si>
  <si>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</si>
  <si>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</si>
  <si>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</si>
  <si>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</si>
  <si>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</si>
  <si>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</si>
  <si>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</si>
  <si>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</si>
  <si>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</si>
  <si>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</si>
  <si>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</si>
  <si>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</si>
  <si>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</si>
  <si>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</si>
  <si>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</si>
  <si>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</si>
  <si>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</si>
  <si>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</si>
  <si>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</si>
  <si>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</si>
  <si>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</si>
  <si>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</si>
  <si>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</si>
  <si>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</si>
  <si>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</si>
  <si>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</si>
  <si>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</si>
  <si>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</si>
  <si>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</si>
  <si>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</si>
  <si>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</si>
  <si>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</si>
  <si>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</si>
  <si>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</si>
  <si>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</si>
  <si>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</si>
  <si>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</si>
  <si>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</si>
  <si>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</si>
  <si>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</si>
  <si>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</si>
  <si>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</si>
  <si>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</si>
  <si>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</si>
  <si>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</si>
  <si>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</si>
  <si>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</si>
  <si>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</si>
  <si>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</si>
  <si>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</si>
  <si>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</si>
  <si>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</si>
  <si>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</si>
  <si>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</si>
  <si>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</si>
  <si>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</si>
  <si>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</si>
  <si>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</si>
  <si>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</si>
  <si>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</si>
  <si>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</si>
  <si>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</si>
  <si>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</si>
  <si>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</si>
  <si>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</si>
  <si>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</si>
  <si>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</si>
  <si>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</si>
  <si>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</si>
  <si>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</si>
  <si>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</si>
  <si>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</si>
  <si>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</si>
  <si>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</si>
  <si>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</si>
  <si>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</si>
  <si>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</si>
  <si>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</si>
  <si>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</si>
  <si>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</si>
  <si>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</si>
  <si>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</si>
  <si>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</si>
  <si>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</si>
  <si>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</si>
  <si>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</si>
  <si>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</si>
  <si>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</si>
  <si>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</si>
  <si>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</si>
  <si>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</si>
  <si>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</si>
  <si>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</si>
  <si>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</si>
  <si>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</si>
  <si>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</si>
  <si>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</si>
  <si>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</si>
  <si>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</si>
  <si>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</si>
  <si>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</si>
  <si>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</si>
  <si>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</si>
  <si>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</si>
  <si>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</si>
  <si>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</si>
  <si>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</si>
  <si>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</si>
  <si>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</si>
  <si>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</si>
  <si>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</si>
  <si>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</si>
  <si>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</si>
  <si>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</si>
  <si>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</si>
  <si>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</si>
  <si>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</si>
  <si>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</si>
  <si>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</si>
  <si>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</si>
  <si>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</si>
  <si>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</si>
  <si>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</si>
  <si>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</si>
  <si>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</si>
  <si>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</si>
  <si>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</si>
  <si>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</si>
  <si>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</si>
  <si>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</si>
  <si>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</si>
  <si>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</si>
  <si>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</si>
  <si>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</si>
  <si>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</si>
  <si>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</si>
  <si>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</si>
  <si>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</si>
  <si>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</si>
  <si>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</si>
  <si>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</si>
  <si>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</si>
  <si>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</si>
  <si>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</si>
  <si>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</si>
  <si>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</si>
  <si>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</si>
  <si>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</si>
  <si>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</si>
  <si>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</si>
  <si>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</si>
  <si>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</si>
  <si>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</si>
  <si>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</si>
  <si>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</si>
  <si>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</si>
  <si>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</si>
  <si>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</si>
  <si>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</si>
  <si>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</si>
  <si>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</si>
  <si>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</si>
  <si>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</si>
  <si>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</si>
  <si>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</si>
  <si>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</si>
  <si>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</si>
  <si>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</si>
  <si>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</si>
  <si>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</si>
  <si>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</si>
  <si>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</si>
  <si>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</si>
  <si>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</si>
  <si>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</si>
  <si>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</si>
  <si>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</si>
  <si>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</si>
  <si>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</si>
  <si>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</si>
  <si>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</si>
  <si>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</si>
  <si>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</si>
  <si>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</si>
  <si>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</si>
  <si>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</si>
  <si>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</si>
  <si>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</si>
  <si>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</si>
  <si>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</si>
  <si>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</si>
  <si>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</si>
  <si>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</si>
  <si>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</si>
  <si>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</si>
  <si>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</si>
  <si>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</si>
  <si>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</si>
  <si>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</si>
  <si>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</si>
  <si>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</si>
  <si>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</si>
  <si>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</si>
  <si>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</si>
  <si>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</si>
  <si>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</si>
  <si>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</si>
  <si>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</si>
  <si>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</si>
  <si>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</si>
  <si>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</si>
  <si>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</si>
  <si>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</si>
  <si>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</si>
  <si>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</si>
  <si>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</si>
  <si>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</si>
  <si>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</si>
  <si>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</si>
  <si>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</si>
  <si>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</si>
  <si>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</si>
  <si>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</si>
  <si>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</si>
  <si>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</si>
  <si>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</si>
  <si>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</si>
  <si>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</si>
  <si>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</si>
  <si>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</si>
  <si>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</si>
  <si>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</si>
  <si>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</si>
  <si>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</si>
  <si>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</si>
  <si>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</si>
  <si>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</si>
  <si>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</si>
  <si>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</si>
  <si>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</si>
  <si>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</si>
  <si>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</si>
  <si>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</si>
  <si>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</si>
  <si>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</si>
  <si>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</si>
  <si>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</si>
  <si>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</si>
  <si>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</si>
  <si>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</si>
  <si>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</si>
  <si>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</si>
  <si>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</si>
  <si>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</si>
  <si>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</si>
  <si>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</si>
  <si>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</si>
  <si>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</si>
  <si>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</si>
  <si>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</si>
  <si>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</si>
  <si>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</si>
  <si>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</si>
  <si>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</si>
  <si>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</si>
  <si>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</si>
  <si>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</si>
  <si>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</si>
  <si>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</si>
  <si>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</si>
  <si>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</si>
  <si>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</si>
  <si>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</si>
  <si>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</si>
  <si>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</si>
  <si>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</si>
  <si>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</si>
  <si>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</si>
  <si>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</si>
  <si>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</si>
  <si>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</si>
  <si>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</si>
  <si>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</si>
  <si>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</si>
  <si>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</si>
  <si>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</si>
  <si>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</si>
  <si>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</si>
  <si>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</si>
  <si>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</si>
  <si>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</si>
  <si>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</si>
  <si>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</si>
  <si>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</si>
  <si>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</si>
  <si>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</si>
  <si>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</si>
  <si>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</si>
  <si>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</si>
  <si>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</si>
  <si>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</si>
  <si>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</si>
  <si>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</si>
  <si>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</si>
  <si>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</si>
  <si>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</si>
  <si>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</si>
  <si>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</si>
  <si>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</si>
  <si>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</si>
  <si>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</si>
  <si>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</si>
  <si>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</si>
  <si>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</si>
  <si>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</si>
  <si>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</si>
  <si>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</si>
  <si>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</si>
  <si>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</si>
  <si>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</si>
  <si>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</si>
  <si>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</si>
  <si>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</si>
  <si>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</si>
  <si>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</si>
  <si>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</si>
  <si>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</si>
  <si>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</si>
  <si>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</si>
  <si>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</si>
  <si>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</si>
  <si>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</si>
  <si>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</si>
  <si>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</si>
  <si>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</si>
  <si>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</si>
  <si>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</si>
  <si>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</si>
  <si>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</si>
  <si>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</si>
  <si>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</si>
  <si>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</si>
  <si>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</si>
  <si>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</si>
  <si>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</si>
  <si>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</si>
  <si>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</si>
  <si>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</si>
  <si>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</si>
  <si>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</si>
  <si>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</si>
  <si>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</si>
  <si>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</si>
  <si>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</si>
  <si>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</si>
  <si>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</si>
  <si>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</si>
  <si>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</si>
  <si>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</si>
  <si>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</si>
  <si>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</si>
  <si>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</si>
  <si>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</si>
  <si>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</si>
  <si>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</si>
  <si>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</si>
  <si>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</si>
  <si>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</si>
  <si>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</si>
  <si>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</si>
  <si>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</si>
  <si>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</si>
  <si>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</si>
  <si>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</si>
  <si>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</si>
  <si>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</si>
  <si>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</si>
  <si>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</si>
  <si>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</si>
  <si>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</si>
  <si>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</si>
  <si>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</si>
  <si>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</si>
  <si>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</si>
  <si>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</si>
  <si>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</si>
  <si>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</si>
  <si>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</si>
  <si>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</si>
  <si>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</si>
  <si>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</si>
  <si>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</si>
  <si>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</si>
  <si>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</si>
  <si>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</si>
  <si>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</si>
  <si>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</si>
  <si>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</si>
  <si>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</si>
  <si>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</si>
  <si>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</si>
  <si>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</si>
  <si>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</si>
  <si>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</si>
  <si>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</si>
  <si>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</si>
  <si>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</si>
  <si>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</si>
  <si>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</si>
  <si>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</si>
  <si>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</si>
  <si>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</si>
  <si>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</si>
  <si>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</si>
  <si>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</si>
  <si>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</si>
  <si>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</si>
  <si>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</si>
  <si>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</si>
  <si>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</si>
  <si>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</si>
  <si>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</si>
  <si>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</si>
  <si>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</si>
  <si>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</si>
  <si>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</si>
  <si>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</si>
  <si>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</si>
  <si>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</si>
  <si>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</si>
  <si>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</si>
  <si>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</si>
  <si>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</si>
  <si>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</si>
  <si>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</si>
  <si>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</si>
  <si>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</si>
  <si>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</si>
  <si>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</si>
  <si>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</si>
  <si>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</si>
  <si>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</si>
  <si>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</si>
  <si>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</si>
  <si>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</si>
  <si>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</si>
  <si>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</si>
  <si>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</si>
  <si>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</si>
  <si>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</si>
  <si>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</si>
  <si>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</si>
  <si>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</si>
  <si>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</si>
  <si>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</si>
  <si>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</si>
  <si>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</si>
  <si>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</si>
  <si>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</si>
  <si>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</si>
  <si>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</si>
  <si>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</si>
  <si>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</si>
  <si>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</si>
  <si>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</si>
  <si>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</si>
  <si>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</si>
  <si>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</si>
  <si>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</si>
  <si>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</si>
  <si>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</si>
  <si>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</si>
  <si>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</si>
  <si>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</si>
  <si>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</si>
  <si>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</si>
  <si>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</si>
  <si>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</si>
  <si>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</si>
  <si>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</si>
  <si>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</si>
  <si>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</si>
  <si>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</si>
  <si>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</si>
  <si>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</si>
  <si>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</si>
  <si>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</si>
  <si>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</si>
  <si>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</si>
  <si>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</si>
  <si>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</si>
  <si>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</si>
  <si>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</si>
  <si>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</si>
  <si>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</si>
  <si>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</si>
  <si>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</si>
  <si>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</si>
  <si>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</si>
  <si>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</si>
  <si>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</si>
  <si>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</si>
  <si>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</si>
  <si>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</si>
  <si>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</si>
  <si>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</si>
  <si>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</si>
  <si>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</si>
  <si>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</si>
  <si>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</si>
  <si>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</si>
  <si>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</si>
  <si>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</si>
  <si>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</si>
  <si>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</si>
  <si>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</si>
  <si>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</si>
  <si>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</si>
  <si>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</si>
  <si>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</si>
  <si>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</si>
  <si>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</si>
  <si>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</si>
  <si>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</si>
  <si>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</si>
  <si>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</si>
  <si>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</si>
  <si>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</si>
  <si>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</si>
  <si>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</si>
  <si>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</si>
  <si>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</si>
  <si>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</si>
  <si>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</si>
  <si>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</si>
  <si>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</si>
  <si>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</si>
  <si>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</si>
  <si>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</si>
  <si>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</si>
  <si>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</si>
  <si>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</si>
  <si>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</si>
  <si>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</si>
  <si>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</si>
  <si>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</si>
  <si>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</si>
  <si>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</si>
  <si>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</si>
  <si>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</si>
  <si>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</si>
  <si>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</si>
  <si>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</si>
  <si>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</si>
  <si>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</si>
  <si>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</si>
  <si>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</si>
  <si>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</si>
  <si>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</si>
  <si>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</si>
  <si>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</si>
  <si>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</si>
  <si>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</si>
  <si>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</si>
  <si>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</si>
  <si>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</si>
  <si>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</si>
  <si>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</si>
  <si>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</si>
  <si>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</si>
  <si>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</si>
  <si>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</si>
  <si>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</si>
  <si>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</si>
  <si>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</si>
  <si>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</si>
  <si>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</si>
  <si>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</si>
  <si>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</si>
  <si>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</si>
  <si>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</si>
  <si>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</si>
  <si>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</si>
  <si>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</si>
  <si>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</si>
  <si>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</si>
  <si>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</si>
  <si>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</si>
  <si>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</si>
  <si>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</si>
  <si>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</si>
  <si>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</si>
  <si>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</si>
  <si>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</si>
  <si>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</si>
  <si>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</si>
  <si>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</si>
  <si>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</si>
  <si>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</si>
  <si>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</si>
  <si>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</si>
  <si>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</si>
  <si>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</si>
  <si>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</si>
  <si>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</si>
  <si>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</si>
  <si>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</si>
  <si>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</si>
  <si>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</si>
  <si>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</si>
  <si>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</si>
  <si>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</si>
  <si>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</si>
  <si>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</si>
  <si>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</si>
  <si>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</si>
  <si>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</si>
  <si>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</si>
  <si>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</si>
  <si>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</si>
  <si>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</si>
  <si>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</si>
  <si>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</si>
  <si>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</si>
  <si>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</si>
  <si>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</si>
  <si>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</si>
  <si>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</si>
  <si>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</si>
  <si>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</si>
  <si>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</si>
  <si>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</si>
  <si>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</si>
  <si>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</si>
  <si>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</si>
  <si>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</si>
  <si>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</si>
  <si>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</si>
  <si>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</si>
  <si>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</si>
  <si>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</si>
  <si>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</si>
  <si>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</si>
  <si>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</si>
  <si>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</si>
  <si>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</si>
  <si>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</si>
  <si>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</si>
  <si>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</si>
  <si>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</si>
  <si>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</si>
  <si>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</si>
  <si>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</si>
  <si>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</si>
  <si>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</si>
  <si>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</si>
  <si>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</si>
  <si>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</si>
  <si>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</si>
  <si>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</si>
  <si>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</si>
  <si>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</si>
  <si>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</si>
  <si>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</si>
  <si>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</si>
  <si>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</si>
  <si>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</si>
  <si>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</si>
  <si>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</si>
  <si>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</si>
  <si>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</si>
  <si>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</si>
  <si>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</si>
  <si>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</si>
  <si>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</si>
  <si>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</si>
  <si>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</si>
  <si>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</si>
  <si>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</si>
  <si>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</si>
  <si>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</si>
  <si>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</si>
  <si>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</si>
  <si>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</si>
  <si>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</si>
  <si>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</si>
  <si>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</si>
  <si>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</si>
  <si>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</si>
  <si>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</si>
  <si>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</si>
  <si>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</si>
  <si>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</si>
  <si>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</si>
  <si>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</si>
  <si>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</si>
  <si>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</si>
  <si>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</si>
  <si>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</si>
  <si>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</si>
  <si>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</si>
  <si>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</si>
  <si>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</si>
  <si>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</si>
  <si>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</si>
  <si>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</si>
  <si>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</si>
  <si>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</si>
  <si>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</si>
  <si>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</si>
  <si>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</si>
  <si>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</si>
  <si>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</si>
  <si>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</si>
  <si>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</si>
  <si>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</si>
  <si>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</si>
  <si>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</si>
  <si>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</si>
  <si>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</si>
  <si>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</si>
  <si>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</si>
  <si>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</si>
  <si>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</si>
  <si>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</si>
  <si>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</si>
  <si>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</si>
  <si>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</si>
  <si>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</si>
  <si>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</si>
  <si>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</si>
  <si>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</si>
  <si>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</si>
  <si>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</si>
  <si>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</si>
  <si>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</si>
  <si>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</si>
  <si>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</si>
  <si>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</si>
  <si>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</si>
  <si>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</si>
  <si>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</si>
  <si>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</si>
  <si>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</si>
  <si>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</si>
  <si>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</si>
  <si>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</si>
  <si>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</si>
  <si>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</si>
  <si>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</si>
  <si>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</si>
  <si>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</si>
  <si>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</si>
  <si>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</si>
  <si>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</si>
  <si>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</si>
  <si>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</si>
  <si>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</si>
  <si>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</si>
  <si>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</si>
  <si>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</si>
  <si>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</si>
  <si>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</si>
  <si>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</si>
  <si>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</si>
  <si>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</si>
  <si>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</si>
  <si>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</si>
  <si>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</si>
  <si>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</si>
  <si>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</si>
  <si>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</si>
  <si>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</si>
  <si>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</si>
  <si>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</si>
  <si>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</si>
  <si>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</si>
  <si>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</si>
  <si>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</si>
  <si>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</si>
  <si>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</si>
  <si>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</si>
  <si>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</si>
  <si>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</si>
  <si>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</si>
  <si>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</si>
  <si>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</si>
  <si>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</si>
  <si>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</si>
  <si>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</si>
  <si>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</si>
  <si>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</si>
  <si>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</si>
  <si>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</si>
  <si>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</si>
  <si>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</si>
  <si>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</si>
  <si>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</si>
  <si>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</si>
  <si>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</si>
  <si>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</si>
  <si>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</si>
  <si>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</si>
  <si>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</si>
  <si>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</si>
  <si>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</si>
  <si>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</si>
  <si>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</si>
  <si>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</si>
  <si>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</si>
  <si>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</si>
  <si>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</si>
  <si>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</si>
  <si>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</si>
  <si>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</si>
  <si>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</si>
  <si>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</si>
  <si>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</si>
  <si>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</si>
  <si>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</si>
  <si>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</si>
  <si>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</si>
  <si>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</si>
  <si>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</si>
  <si>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</si>
  <si>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</si>
  <si>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</si>
  <si>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</si>
  <si>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</si>
  <si>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</si>
  <si>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</si>
  <si>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</si>
  <si>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</si>
  <si>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</si>
  <si>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</si>
  <si>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</si>
  <si>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</si>
  <si>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</si>
  <si>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</si>
  <si>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</si>
  <si>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</si>
  <si>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</si>
  <si>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</si>
  <si>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</si>
  <si>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</si>
  <si>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</si>
  <si>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</si>
  <si>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</si>
  <si>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</si>
  <si>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</si>
  <si>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</si>
  <si>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</si>
  <si>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</si>
  <si>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</si>
  <si>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</si>
  <si>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</si>
  <si>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</si>
  <si>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</si>
  <si>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</si>
  <si>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</si>
  <si>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</si>
  <si>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</si>
  <si>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</si>
  <si>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</si>
  <si>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</si>
  <si>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</si>
  <si>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</si>
  <si>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</si>
  <si>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</si>
  <si>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</si>
  <si>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</si>
  <si>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</si>
  <si>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</si>
  <si>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</si>
  <si>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</si>
  <si>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</si>
  <si>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</si>
  <si>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</si>
  <si>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</si>
  <si>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</si>
  <si>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</si>
  <si>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</si>
  <si>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</si>
  <si>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</si>
  <si>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</si>
  <si>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</si>
  <si>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</si>
  <si>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</si>
  <si>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</si>
  <si>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</si>
  <si>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</si>
  <si>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</si>
  <si>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</si>
  <si>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</si>
  <si>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</si>
  <si>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</si>
  <si>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</si>
  <si>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</si>
  <si>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</si>
  <si>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</si>
  <si>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</si>
  <si>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</si>
  <si>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</si>
  <si>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</si>
  <si>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</si>
  <si>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</si>
  <si>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</si>
  <si>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</si>
  <si>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</si>
  <si>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</si>
  <si>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</si>
  <si>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</si>
  <si>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</si>
  <si>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</si>
  <si>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</si>
  <si>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</si>
  <si>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</si>
  <si>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</si>
  <si>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</si>
  <si>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</si>
  <si>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</si>
  <si>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</si>
  <si>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</si>
  <si>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</si>
  <si>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</si>
  <si>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</si>
  <si>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</si>
  <si>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</si>
  <si>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</si>
  <si>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</si>
  <si>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</si>
  <si>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</si>
  <si>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</si>
  <si>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</si>
  <si>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</si>
  <si>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</si>
  <si>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</si>
  <si>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</si>
  <si>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</si>
  <si>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</si>
  <si>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</si>
  <si>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</si>
  <si>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</si>
  <si>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</si>
  <si>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</si>
  <si>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</si>
  <si>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</si>
  <si>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</si>
  <si>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</si>
  <si>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</si>
  <si>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</si>
  <si>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</si>
  <si>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</si>
  <si>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</si>
  <si>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</si>
  <si>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</si>
  <si>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</si>
  <si>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</si>
  <si>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</si>
  <si>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</si>
  <si>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</si>
  <si>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</si>
  <si>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</si>
  <si>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</si>
  <si>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</si>
  <si>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</si>
  <si>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</si>
  <si>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</si>
  <si>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</si>
  <si>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</si>
  <si>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</si>
  <si>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</si>
  <si>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</si>
  <si>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</si>
  <si>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</si>
  <si>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</si>
  <si>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</si>
  <si>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</si>
  <si>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</si>
  <si>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</si>
  <si>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</si>
  <si>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</si>
  <si>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</si>
  <si>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</si>
  <si>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</si>
  <si>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</si>
  <si>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</si>
  <si>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</si>
  <si>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</si>
  <si>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</si>
  <si>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</si>
  <si>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</si>
  <si>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</si>
  <si>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</si>
  <si>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</si>
  <si>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</si>
  <si>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</si>
  <si>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</si>
  <si>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</si>
  <si>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</si>
  <si>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</si>
  <si>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</si>
  <si>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</si>
  <si>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</si>
  <si>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</si>
  <si>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</si>
  <si>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</si>
  <si>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</si>
  <si>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</si>
  <si>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</si>
  <si>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</si>
  <si>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</si>
  <si>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</si>
  <si>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</si>
  <si>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</si>
  <si>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</si>
  <si>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</si>
  <si>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</si>
  <si>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</si>
  <si>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</si>
  <si>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</si>
  <si>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</si>
  <si>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</si>
  <si>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</si>
  <si>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</si>
  <si>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</si>
  <si>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</si>
  <si>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</si>
  <si>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</si>
  <si>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</si>
  <si>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</si>
  <si>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</si>
  <si>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</si>
  <si>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</si>
  <si>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</si>
  <si>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</si>
  <si>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</si>
  <si>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</si>
  <si>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</si>
  <si>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</si>
  <si>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</si>
  <si>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</si>
  <si>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</si>
  <si>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</si>
  <si>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</si>
  <si>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</si>
  <si>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</si>
  <si>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</si>
  <si>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</si>
  <si>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</si>
  <si>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</si>
  <si>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</si>
  <si>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</si>
  <si>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</si>
  <si>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</si>
  <si>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</si>
  <si>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</si>
  <si>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</si>
  <si>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</si>
  <si>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</si>
  <si>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</si>
  <si>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</si>
  <si>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</si>
  <si>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</si>
  <si>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</si>
  <si>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</si>
  <si>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</si>
  <si>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</si>
  <si>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</si>
  <si>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</si>
  <si>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</si>
  <si>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</si>
  <si>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</si>
  <si>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</si>
  <si>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</si>
  <si>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</si>
  <si>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</si>
  <si>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</si>
  <si>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</si>
  <si>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</si>
  <si>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</si>
  <si>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</si>
  <si>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</si>
  <si>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</si>
  <si>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</si>
  <si>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</si>
  <si>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</si>
  <si>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</si>
  <si>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</si>
  <si>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</si>
  <si>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</si>
  <si>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</si>
  <si>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</si>
  <si>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</si>
  <si>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</si>
  <si>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</si>
  <si>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</si>
  <si>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</si>
  <si>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</si>
  <si>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</si>
  <si>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</si>
  <si>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</si>
  <si>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</si>
  <si>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</si>
  <si>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</si>
  <si>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</si>
  <si>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</si>
  <si>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</si>
  <si>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</si>
  <si>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</si>
  <si>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</si>
  <si>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</si>
  <si>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</si>
  <si>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</si>
  <si>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</si>
  <si>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</si>
  <si>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</si>
  <si>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</si>
  <si>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</si>
  <si>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</si>
  <si>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</si>
  <si>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</si>
  <si>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</si>
  <si>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</si>
  <si>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</si>
  <si>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</si>
  <si>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</si>
  <si>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</si>
  <si>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</si>
  <si>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</si>
  <si>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</si>
  <si>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</si>
  <si>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</si>
  <si>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</si>
  <si>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</si>
  <si>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</si>
  <si>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</si>
  <si>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</si>
  <si>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</si>
  <si>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</si>
  <si>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</si>
  <si>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</si>
  <si>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</si>
  <si>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</si>
  <si>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</si>
  <si>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</si>
  <si>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</si>
  <si>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</si>
  <si>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</si>
  <si>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</si>
  <si>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</si>
  <si>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</si>
  <si>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</si>
  <si>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</si>
  <si>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</si>
  <si>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</si>
  <si>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</si>
  <si>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</si>
  <si>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</si>
  <si>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</si>
  <si>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</si>
  <si>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</si>
  <si>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</si>
  <si>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</si>
  <si>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</si>
  <si>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</si>
  <si>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</si>
  <si>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</si>
  <si>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</si>
  <si>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</si>
  <si>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</si>
  <si>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</si>
  <si>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</si>
  <si>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</si>
  <si>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</si>
  <si>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</si>
  <si>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</si>
  <si>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</si>
  <si>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</si>
  <si>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</si>
  <si>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</si>
  <si>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</si>
  <si>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</si>
  <si>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</si>
  <si>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</si>
  <si>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</si>
  <si>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</si>
  <si>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</si>
  <si>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</si>
  <si>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</si>
  <si>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</si>
  <si>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</si>
  <si>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</si>
  <si>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</si>
  <si>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</si>
  <si>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</si>
  <si>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</si>
  <si>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</si>
  <si>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</si>
  <si>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</si>
  <si>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</si>
  <si>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</si>
  <si>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</si>
  <si>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</si>
  <si>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</si>
  <si>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</si>
  <si>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</si>
  <si>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</si>
  <si>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</si>
  <si>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</si>
  <si>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</si>
  <si>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</si>
  <si>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</si>
  <si>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</si>
  <si>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</si>
  <si>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</si>
  <si>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</si>
  <si>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</si>
  <si>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</si>
  <si>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</si>
  <si>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</si>
  <si>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</si>
  <si>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</si>
  <si>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</si>
  <si>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</si>
  <si>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</si>
  <si>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</si>
  <si>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</si>
  <si>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</si>
  <si>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</si>
  <si>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</si>
  <si>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</si>
  <si>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</si>
  <si>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</si>
  <si>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</si>
  <si>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</si>
  <si>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</si>
  <si>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</si>
  <si>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</si>
  <si>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</si>
  <si>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</si>
  <si>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</si>
  <si>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</si>
  <si>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</si>
  <si>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</si>
  <si>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</si>
  <si>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</si>
  <si>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</si>
  <si>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</si>
  <si>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</si>
  <si>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</si>
  <si>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</si>
  <si>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</si>
  <si>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</si>
  <si>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</si>
  <si>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</si>
  <si>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</si>
  <si>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</si>
  <si>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</si>
  <si>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</si>
  <si>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</si>
  <si>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</si>
  <si>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</si>
  <si>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</si>
  <si>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</si>
  <si>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</si>
  <si>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</si>
  <si>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</si>
  <si>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</si>
  <si>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</si>
  <si>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</si>
  <si>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</si>
  <si>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</si>
  <si>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</si>
  <si>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</si>
  <si>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</si>
  <si>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</si>
  <si>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</si>
  <si>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</si>
  <si>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</si>
  <si>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</si>
  <si>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</si>
  <si>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</si>
  <si>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</si>
  <si>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</si>
  <si>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</si>
  <si>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</si>
  <si>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</si>
  <si>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</si>
  <si>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</si>
  <si>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</si>
  <si>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</si>
  <si>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</si>
  <si>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</si>
  <si>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</si>
  <si>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</si>
  <si>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</si>
  <si>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</si>
  <si>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</si>
  <si>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</si>
  <si>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</si>
  <si>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</si>
  <si>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</si>
  <si>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</si>
  <si>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</si>
  <si>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</si>
  <si>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</si>
  <si>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</si>
  <si>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</si>
  <si>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</si>
  <si>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</si>
  <si>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</si>
  <si>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</si>
  <si>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</si>
  <si>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</si>
  <si>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</si>
  <si>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</si>
  <si>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</si>
  <si>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</si>
  <si>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</si>
  <si>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</si>
  <si>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</si>
  <si>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</si>
  <si>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</si>
  <si>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</si>
  <si>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</si>
  <si>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</si>
  <si>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</si>
  <si>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</si>
  <si>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</si>
  <si>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</si>
  <si>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</si>
  <si>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</si>
  <si>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</si>
  <si>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</si>
  <si>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</si>
  <si>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</si>
  <si>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</si>
  <si>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</si>
  <si>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</si>
  <si>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</si>
  <si>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</si>
  <si>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</si>
  <si>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</si>
  <si>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</si>
  <si>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</si>
  <si>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</si>
  <si>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</si>
  <si>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</si>
  <si>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</si>
  <si>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</si>
  <si>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</si>
  <si>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</si>
  <si>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</si>
  <si>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</si>
  <si>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</si>
  <si>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</si>
  <si>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</si>
  <si>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</si>
  <si>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</si>
  <si>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</si>
  <si>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</si>
  <si>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</si>
  <si>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</si>
  <si>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</si>
  <si>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</si>
  <si>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</si>
  <si>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</si>
  <si>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</si>
  <si>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</si>
  <si>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</si>
  <si>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</si>
  <si>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</si>
  <si>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</si>
  <si>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</si>
  <si>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</si>
  <si>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</si>
  <si>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</si>
  <si>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</si>
  <si>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</si>
  <si>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</si>
  <si>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</si>
  <si>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</si>
  <si>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</si>
  <si>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</si>
  <si>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</si>
  <si>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</si>
  <si>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</si>
  <si>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</si>
  <si>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</si>
  <si>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</si>
  <si>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</si>
  <si>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</si>
  <si>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</si>
  <si>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</si>
  <si>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</si>
  <si>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</si>
  <si>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</si>
  <si>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</si>
  <si>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</si>
  <si>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</si>
  <si>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</si>
  <si>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</si>
  <si>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</si>
  <si>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</si>
  <si>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</si>
  <si>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</si>
  <si>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</si>
  <si>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</si>
  <si>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</si>
  <si>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</si>
  <si>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</si>
  <si>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</si>
  <si>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</si>
  <si>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</si>
  <si>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</si>
  <si>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</si>
  <si>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</si>
  <si>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</si>
  <si>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</si>
  <si>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</si>
  <si>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</si>
  <si>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</si>
  <si>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</si>
  <si>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</si>
  <si>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</si>
  <si>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</si>
  <si>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</si>
  <si>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</si>
  <si>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</si>
  <si>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</si>
  <si>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</si>
  <si>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</si>
  <si>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</si>
  <si>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</si>
  <si>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</si>
  <si>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</si>
  <si>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</si>
  <si>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</si>
  <si>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</si>
  <si>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</si>
  <si>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</si>
  <si>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</si>
  <si>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</si>
  <si>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</si>
  <si>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</si>
  <si>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</si>
  <si>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</si>
  <si>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</si>
  <si>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</si>
  <si>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</si>
  <si>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</si>
  <si>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</si>
  <si>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</si>
  <si>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</si>
  <si>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</si>
  <si>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</si>
  <si>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</si>
  <si>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</si>
  <si>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</si>
  <si>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</si>
  <si>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</si>
  <si>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</si>
  <si>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</si>
  <si>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</si>
  <si>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</si>
  <si>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</si>
  <si>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</si>
  <si>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</si>
  <si>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</si>
  <si>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</si>
  <si>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</si>
  <si>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</si>
  <si>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</si>
  <si>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</si>
  <si>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</si>
  <si>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</si>
  <si>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</si>
  <si>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</si>
  <si>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</si>
  <si>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</si>
  <si>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</si>
  <si>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</si>
  <si>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</si>
  <si>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</si>
  <si>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</si>
  <si>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</si>
  <si>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</si>
  <si>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</si>
  <si>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</si>
  <si>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</si>
  <si>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</si>
  <si>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</si>
  <si>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</si>
  <si>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</si>
  <si>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</si>
  <si>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</si>
  <si>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</si>
  <si>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</si>
  <si>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</si>
  <si>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</si>
  <si>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</si>
  <si>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</si>
  <si>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</si>
  <si>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</si>
  <si>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</si>
  <si>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</si>
  <si>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</si>
  <si>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</si>
  <si>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</si>
  <si>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</si>
  <si>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</si>
  <si>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</si>
  <si>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</si>
  <si>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</si>
  <si>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</si>
  <si>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</si>
  <si>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</si>
  <si>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</si>
  <si>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</si>
  <si>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</si>
  <si>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</si>
  <si>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</si>
  <si>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</si>
  <si>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</si>
  <si>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</si>
  <si>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</si>
  <si>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</si>
  <si>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</si>
  <si>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</si>
  <si>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</si>
  <si>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</si>
  <si>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</si>
  <si>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</si>
  <si>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</si>
  <si>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</si>
  <si>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</si>
  <si>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</si>
  <si>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</si>
  <si>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</si>
  <si>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</si>
  <si>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</si>
  <si>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</si>
  <si>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</si>
  <si>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</si>
  <si>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</si>
  <si>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</si>
  <si>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</si>
  <si>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</si>
  <si>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</si>
  <si>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</si>
  <si>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</si>
  <si>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</si>
  <si>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</si>
  <si>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</si>
  <si>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</si>
  <si>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</si>
  <si>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</si>
  <si>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</si>
  <si>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</si>
  <si>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</si>
  <si>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</si>
  <si>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</si>
  <si>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</si>
  <si>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</si>
  <si>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</si>
  <si>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</si>
  <si>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</si>
  <si>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</si>
  <si>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</si>
  <si>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</si>
  <si>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</si>
  <si>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</si>
  <si>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</si>
  <si>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</si>
  <si>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</si>
  <si>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</si>
  <si>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</si>
  <si>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</si>
  <si>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</si>
  <si>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</si>
  <si>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</si>
  <si>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</si>
  <si>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</si>
  <si>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</si>
  <si>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</si>
  <si>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</si>
  <si>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</si>
  <si>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</si>
  <si>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</si>
  <si>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</si>
  <si>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</si>
  <si>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</si>
  <si>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</si>
  <si>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</si>
  <si>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</si>
  <si>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</si>
  <si>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</si>
  <si>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</si>
  <si>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</si>
  <si>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</si>
  <si>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</si>
  <si>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</si>
  <si>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</si>
  <si>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</si>
  <si>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</si>
  <si>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</si>
  <si>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</si>
  <si>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</si>
  <si>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</si>
  <si>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</si>
  <si>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</si>
  <si>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</si>
  <si>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</si>
  <si>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</si>
  <si>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</si>
  <si>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</si>
  <si>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</si>
  <si>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</si>
  <si>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</si>
  <si>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</si>
  <si>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</si>
  <si>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</si>
  <si>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</si>
  <si>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</si>
  <si>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</si>
  <si>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</si>
  <si>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</si>
  <si>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</si>
  <si>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</si>
  <si>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</si>
  <si>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</si>
  <si>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</si>
  <si>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</si>
  <si>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</si>
  <si>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</si>
  <si>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</si>
  <si>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</si>
  <si>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</si>
  <si>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</si>
  <si>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</si>
  <si>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</si>
  <si>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</si>
  <si>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</si>
  <si>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</si>
  <si>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</si>
  <si>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</si>
  <si>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</si>
  <si>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</si>
  <si>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</si>
  <si>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</si>
  <si>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</si>
  <si>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</si>
  <si>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</si>
  <si>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</si>
  <si>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</si>
  <si>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</si>
  <si>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</si>
  <si>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</si>
  <si>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</si>
  <si>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</si>
  <si>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</si>
  <si>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</si>
  <si>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</si>
  <si>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</si>
  <si>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</si>
  <si>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</si>
  <si>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</si>
  <si>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</si>
  <si>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</si>
  <si>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</si>
  <si>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</si>
  <si>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</si>
  <si>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</si>
  <si>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</si>
  <si>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</si>
  <si>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</si>
  <si>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</si>
  <si>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</si>
  <si>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</si>
  <si>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</si>
  <si>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</si>
  <si>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</si>
  <si>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</si>
  <si>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</si>
  <si>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</si>
  <si>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</si>
  <si>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</si>
  <si>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</si>
  <si>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</si>
  <si>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</si>
  <si>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</si>
  <si>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</si>
  <si>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</si>
  <si>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</si>
  <si>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</si>
  <si>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</si>
  <si>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</si>
  <si>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</si>
  <si>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</si>
  <si>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</si>
  <si>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</si>
  <si>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</si>
  <si>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</si>
  <si>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</si>
  <si>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</si>
  <si>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</si>
  <si>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</si>
  <si>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</si>
  <si>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</si>
  <si>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</si>
  <si>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</si>
  <si>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</si>
  <si>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</si>
  <si>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</si>
  <si>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</si>
  <si>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</si>
  <si>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</si>
  <si>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</si>
  <si>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</si>
  <si>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</si>
  <si>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</si>
  <si>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</si>
  <si>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</si>
  <si>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</si>
  <si>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</si>
  <si>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</si>
  <si>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</si>
  <si>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</si>
  <si>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</si>
  <si>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</si>
  <si>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</si>
  <si>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</si>
  <si>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</si>
  <si>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</si>
  <si>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</si>
  <si>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</si>
  <si>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</si>
  <si>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</si>
  <si>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</si>
  <si>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</si>
  <si>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</si>
  <si>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</si>
  <si>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</si>
  <si>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</si>
  <si>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</si>
  <si>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</si>
  <si>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</si>
  <si>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</si>
  <si>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</si>
  <si>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</si>
  <si>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</si>
  <si>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</si>
  <si>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</si>
  <si>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</si>
  <si>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</si>
  <si>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</si>
  <si>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</si>
  <si>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</si>
  <si>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</si>
  <si>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</si>
  <si>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</si>
  <si>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</si>
  <si>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</si>
  <si>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</si>
  <si>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</si>
  <si>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</si>
  <si>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</si>
  <si>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</si>
  <si>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</si>
  <si>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</si>
  <si>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</si>
  <si>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</si>
  <si>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</si>
  <si>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</si>
  <si>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</si>
  <si>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</si>
  <si>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</si>
  <si>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</si>
  <si>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</si>
  <si>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</si>
  <si>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</si>
  <si>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</si>
  <si>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</si>
  <si>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</si>
  <si>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</si>
  <si>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</si>
  <si>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</si>
  <si>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</si>
  <si>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</si>
  <si>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</si>
  <si>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</si>
  <si>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</si>
  <si>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</si>
  <si>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</si>
  <si>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</si>
  <si>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</si>
  <si>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</si>
  <si>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</si>
  <si>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</si>
  <si>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</si>
  <si>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</si>
  <si>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</si>
  <si>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</si>
  <si>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</si>
  <si>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</si>
  <si>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</si>
  <si>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</si>
  <si>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</si>
  <si>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</si>
  <si>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</si>
  <si>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</si>
  <si>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</si>
  <si>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</si>
  <si>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</si>
  <si>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</si>
  <si>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</si>
  <si>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</si>
  <si>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</si>
  <si>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</si>
  <si>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</si>
  <si>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</si>
  <si>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</si>
  <si>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</si>
  <si>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</si>
  <si>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</si>
  <si>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</si>
  <si>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</si>
  <si>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</si>
  <si>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</si>
  <si>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</si>
  <si>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</si>
  <si>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</si>
  <si>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</si>
  <si>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</si>
  <si>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</si>
  <si>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</si>
  <si>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</si>
  <si>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</si>
  <si>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</si>
  <si>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</si>
  <si>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</si>
  <si>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</si>
  <si>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</si>
  <si>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</si>
  <si>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</si>
  <si>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</si>
  <si>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</si>
  <si>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</si>
  <si>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</si>
  <si>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</si>
  <si>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</si>
  <si>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</si>
  <si>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</si>
  <si>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</si>
  <si>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</si>
  <si>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</si>
  <si>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</si>
  <si>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</si>
  <si>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</si>
  <si>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</si>
  <si>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</si>
  <si>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</si>
  <si>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</si>
  <si>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</si>
  <si>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</si>
  <si>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</si>
  <si>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</si>
  <si>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</si>
  <si>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</si>
  <si>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</si>
  <si>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</si>
  <si>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</si>
  <si>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</si>
  <si>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</si>
  <si>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</si>
  <si>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</si>
  <si>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</si>
  <si>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</si>
  <si>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</si>
  <si>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</si>
  <si>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</si>
  <si>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</si>
  <si>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</si>
  <si>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</si>
  <si>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</si>
  <si>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</si>
  <si>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</si>
  <si>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</si>
  <si>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</si>
  <si>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</si>
  <si>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</si>
  <si>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</si>
  <si>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</si>
  <si>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</si>
  <si>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</si>
  <si>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</si>
  <si>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</si>
  <si>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</si>
  <si>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</si>
  <si>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</si>
  <si>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</si>
  <si>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</si>
  <si>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</si>
  <si>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</si>
  <si>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</si>
  <si>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</si>
  <si>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</si>
  <si>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</si>
  <si>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</si>
  <si>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</si>
  <si>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</si>
  <si>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</si>
  <si>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</si>
  <si>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</si>
  <si>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</si>
  <si>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</si>
  <si>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</si>
  <si>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</si>
  <si>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</si>
  <si>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</si>
  <si>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</si>
  <si>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</si>
  <si>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</si>
  <si>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</si>
  <si>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</si>
  <si>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</si>
  <si>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</si>
  <si>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</si>
  <si>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</si>
  <si>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</si>
  <si>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</si>
  <si>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</si>
  <si>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</si>
  <si>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</si>
  <si>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</si>
  <si>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</si>
  <si>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</si>
  <si>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</si>
  <si>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</si>
  <si>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</si>
  <si>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</si>
  <si>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</si>
  <si>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</si>
  <si>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</si>
  <si>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</si>
  <si>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</si>
  <si>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</si>
  <si>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</si>
  <si>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</si>
  <si>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</si>
  <si>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</si>
  <si>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</si>
  <si>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</si>
  <si>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</si>
  <si>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</si>
  <si>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</si>
  <si>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</si>
  <si>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</si>
  <si>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</si>
  <si>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</si>
  <si>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</si>
  <si>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</si>
  <si>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</si>
  <si>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</si>
  <si>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</si>
  <si>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</si>
  <si>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</si>
  <si>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</si>
  <si>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</si>
  <si>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</si>
  <si>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</si>
  <si>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</si>
  <si>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</si>
  <si>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</si>
  <si>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</si>
  <si>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</si>
  <si>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</si>
  <si>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</si>
  <si>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</si>
  <si>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</si>
  <si>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</si>
  <si>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</si>
  <si>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</si>
  <si>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</si>
  <si>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</si>
  <si>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</si>
  <si>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</si>
  <si>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</si>
  <si>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</si>
  <si>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</si>
  <si>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</si>
  <si>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</si>
  <si>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</si>
  <si>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</si>
  <si>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</si>
  <si>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</si>
  <si>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</si>
  <si>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</si>
  <si>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</si>
  <si>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</si>
  <si>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</si>
  <si>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</si>
  <si>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</si>
  <si>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</si>
  <si>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</si>
  <si>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</si>
  <si>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</si>
  <si>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</si>
  <si>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</si>
  <si>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</si>
  <si>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</si>
  <si>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</si>
  <si>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</si>
  <si>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</si>
  <si>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</si>
  <si>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</si>
  <si>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</si>
  <si>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</si>
  <si>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</si>
  <si>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</si>
  <si>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</si>
  <si>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</si>
  <si>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</si>
  <si>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</si>
  <si>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</si>
  <si>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</si>
  <si>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</si>
  <si>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</si>
  <si>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</si>
  <si>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</si>
  <si>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</si>
  <si>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</si>
  <si>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</si>
  <si>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</si>
  <si>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</si>
  <si>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</si>
  <si>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</si>
  <si>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</si>
  <si>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</si>
  <si>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</si>
  <si>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</si>
  <si>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</si>
  <si>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</si>
  <si>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</si>
  <si>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</si>
  <si>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</si>
  <si>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</si>
  <si>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</si>
  <si>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</si>
  <si>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</si>
  <si>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</si>
  <si>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</si>
  <si>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</si>
  <si>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</si>
  <si>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</si>
  <si>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</si>
  <si>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</si>
  <si>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</si>
  <si>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</si>
  <si>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</si>
  <si>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</si>
  <si>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</si>
  <si>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</si>
  <si>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</si>
  <si>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</si>
  <si>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</si>
  <si>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</si>
  <si>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</si>
  <si>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</si>
  <si>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</si>
  <si>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</si>
  <si>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</si>
  <si>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</si>
  <si>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</si>
  <si>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</si>
  <si>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</si>
  <si>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</si>
  <si>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</si>
  <si>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</si>
  <si>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</si>
  <si>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</si>
  <si>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</si>
  <si>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</si>
  <si>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</si>
  <si>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</si>
  <si>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</si>
  <si>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</si>
  <si>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</si>
  <si>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</si>
  <si>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</si>
  <si>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</si>
  <si>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</si>
  <si>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</si>
  <si>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</si>
  <si>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</si>
  <si>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</si>
  <si>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</si>
  <si>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</si>
  <si>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</si>
  <si>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</si>
  <si>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</si>
  <si>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</si>
  <si>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</si>
  <si>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</si>
  <si>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</si>
  <si>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</si>
  <si>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</si>
  <si>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</si>
  <si>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</si>
  <si>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</si>
  <si>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</si>
  <si>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</si>
  <si>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</si>
  <si>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</si>
  <si>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</si>
  <si>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</si>
  <si>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</si>
  <si>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</si>
  <si>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</si>
  <si>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</si>
  <si>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</si>
  <si>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</si>
  <si>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</si>
  <si>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</si>
  <si>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</si>
  <si>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</si>
  <si>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</si>
  <si>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</si>
  <si>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</si>
  <si>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</si>
  <si>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</si>
  <si>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</si>
  <si>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</si>
  <si>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</si>
  <si>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</si>
  <si>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</si>
  <si>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</si>
  <si>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</si>
  <si>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</si>
  <si>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</si>
  <si>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</si>
  <si>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</si>
  <si>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</si>
  <si>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</si>
  <si>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</si>
  <si>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</si>
  <si>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</si>
  <si>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</si>
  <si>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</si>
  <si>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</si>
  <si>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</si>
  <si>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</si>
  <si>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</si>
  <si>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</si>
  <si>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</si>
  <si>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</si>
  <si>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</si>
  <si>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</si>
  <si>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</si>
  <si>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</si>
  <si>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</si>
  <si>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</si>
  <si>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</si>
  <si>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</si>
  <si>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</si>
  <si>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</si>
  <si>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</si>
  <si>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</si>
  <si>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</si>
  <si>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</si>
  <si>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</si>
  <si>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</si>
  <si>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</si>
  <si>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</si>
  <si>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</si>
  <si>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</si>
  <si>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</si>
  <si>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</si>
  <si>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</si>
  <si>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</si>
  <si>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</si>
  <si>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</si>
  <si>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</si>
  <si>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</si>
  <si>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</si>
  <si>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</si>
  <si>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</si>
  <si>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</si>
  <si>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</si>
  <si>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</si>
  <si>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</si>
  <si>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</si>
  <si>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</si>
  <si>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</si>
  <si>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</si>
  <si>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</si>
  <si>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</si>
  <si>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</si>
  <si>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</si>
  <si>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</si>
  <si>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</si>
  <si>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</si>
  <si>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</si>
  <si>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</si>
  <si>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</si>
  <si>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</si>
  <si>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</si>
  <si>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</si>
  <si>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</si>
  <si>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</si>
  <si>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</si>
  <si>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</si>
  <si>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</si>
  <si>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</si>
  <si>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</si>
  <si>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</si>
  <si>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</si>
  <si>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</si>
  <si>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</si>
  <si>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</si>
  <si>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</si>
  <si>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</si>
  <si>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</si>
  <si>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</si>
  <si>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</si>
  <si>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</si>
  <si>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</si>
  <si>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</si>
  <si>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</si>
  <si>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</si>
  <si>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</si>
  <si>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</si>
  <si>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</si>
  <si>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</si>
  <si>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</si>
  <si>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</si>
  <si>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</si>
  <si>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</si>
  <si>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</si>
  <si>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</si>
  <si>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</si>
  <si>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</si>
  <si>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</si>
  <si>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</si>
  <si>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</si>
  <si>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</si>
  <si>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</si>
  <si>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</si>
  <si>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</si>
  <si>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</si>
  <si>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</si>
  <si>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</si>
  <si>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</si>
  <si>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</si>
  <si>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</si>
  <si>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</si>
  <si>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</si>
  <si>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</si>
  <si>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</si>
  <si>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</si>
  <si>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</si>
  <si>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</si>
  <si>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</si>
  <si>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</si>
  <si>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</si>
  <si>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</si>
  <si>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</si>
  <si>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</si>
  <si>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</si>
  <si>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</si>
  <si>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</si>
  <si>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</si>
  <si>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</si>
  <si>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</si>
  <si>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</si>
  <si>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</si>
  <si>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</si>
  <si>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</si>
  <si>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</si>
  <si>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</si>
  <si>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</si>
  <si>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</si>
  <si>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</si>
  <si>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</si>
  <si>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</si>
  <si>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</si>
  <si>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</si>
  <si>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</si>
  <si>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</si>
  <si>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</si>
  <si>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</si>
  <si>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</si>
  <si>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</si>
  <si>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</si>
  <si>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</si>
  <si>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</si>
  <si>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</si>
  <si>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</si>
  <si>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</si>
  <si>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</si>
  <si>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</si>
  <si>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</si>
  <si>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</si>
  <si>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</si>
  <si>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</si>
  <si>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</si>
  <si>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</si>
  <si>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</si>
  <si>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</si>
  <si>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</si>
  <si>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</si>
  <si>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</si>
  <si>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</si>
  <si>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</si>
  <si>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</si>
  <si>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</si>
  <si>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</si>
  <si>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</si>
  <si>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</si>
  <si>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</si>
  <si>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</si>
  <si>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</si>
  <si>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</si>
  <si>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</si>
  <si>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</si>
  <si>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</si>
  <si>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</si>
  <si>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</si>
  <si>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</si>
  <si>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</si>
  <si>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</si>
  <si>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</si>
  <si>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</si>
  <si>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</si>
  <si>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</si>
  <si>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</si>
  <si>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</si>
  <si>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</si>
  <si>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</si>
  <si>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</si>
  <si>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</si>
  <si>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</si>
  <si>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</si>
  <si>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</si>
  <si>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</si>
  <si>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</si>
  <si>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</si>
  <si>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</si>
  <si>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</si>
  <si>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</si>
  <si>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</si>
  <si>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</si>
  <si>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</si>
  <si>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</si>
  <si>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</si>
  <si>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</si>
  <si>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</si>
  <si>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</si>
  <si>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</si>
  <si>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</si>
  <si>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</si>
  <si>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</si>
  <si>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</si>
  <si>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</si>
  <si>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</si>
  <si>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</si>
  <si>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</si>
  <si>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</si>
  <si>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</si>
  <si>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</si>
  <si>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</si>
  <si>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</si>
  <si>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</si>
  <si>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</si>
  <si>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</si>
  <si>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</si>
  <si>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</si>
  <si>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</si>
  <si>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</si>
  <si>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</si>
  <si>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</si>
  <si>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</si>
  <si>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</si>
  <si>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</si>
  <si>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</si>
  <si>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</si>
  <si>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</si>
  <si>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</si>
  <si>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</si>
  <si>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</si>
  <si>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</si>
  <si>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</si>
  <si>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</si>
  <si>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</si>
  <si>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</si>
  <si>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</si>
  <si>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</si>
  <si>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</si>
  <si>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</si>
  <si>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</si>
  <si>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</si>
  <si>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</si>
  <si>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</si>
  <si>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</si>
  <si>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</si>
  <si>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</si>
  <si>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</si>
  <si>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</si>
  <si>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</si>
  <si>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</si>
  <si>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</si>
  <si>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</si>
  <si>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</si>
  <si>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</si>
  <si>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</si>
  <si>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</si>
  <si>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</si>
  <si>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</si>
  <si>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</si>
  <si>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</si>
  <si>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</si>
  <si>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</si>
  <si>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</si>
  <si>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</si>
  <si>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</si>
  <si>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</si>
  <si>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</si>
  <si>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</si>
  <si>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</si>
  <si>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</si>
  <si>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</si>
  <si>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</si>
  <si>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</si>
  <si>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</si>
  <si>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</si>
  <si>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</si>
  <si>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</si>
  <si>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</si>
  <si>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</si>
  <si>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</si>
  <si>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</si>
  <si>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</si>
  <si>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</si>
  <si>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</si>
  <si>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</si>
  <si>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</si>
  <si>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</si>
  <si>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</si>
  <si>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</si>
  <si>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</si>
  <si>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</si>
  <si>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</si>
  <si>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</si>
  <si>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</si>
  <si>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</si>
  <si>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</si>
  <si>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</si>
  <si>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</si>
  <si>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</si>
  <si>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</si>
  <si>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</si>
  <si>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</si>
  <si>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</si>
  <si>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</si>
  <si>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</si>
  <si>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</si>
  <si>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</si>
  <si>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</si>
  <si>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</si>
  <si>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</si>
  <si>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</si>
  <si>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</si>
  <si>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</si>
  <si>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</si>
  <si>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</si>
  <si>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</si>
  <si>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</si>
  <si>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</si>
  <si>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</si>
  <si>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</si>
  <si>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</si>
  <si>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</si>
  <si>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</si>
  <si>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</si>
  <si>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</si>
  <si>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</si>
  <si>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</si>
  <si>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</si>
  <si>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</si>
  <si>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</si>
  <si>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</si>
  <si>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</si>
  <si>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</si>
  <si>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</si>
  <si>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</si>
  <si>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</si>
  <si>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</si>
  <si>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</si>
  <si>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</si>
  <si>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</si>
  <si>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</si>
  <si>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</si>
  <si>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</si>
  <si>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</si>
  <si>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</si>
  <si>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</si>
  <si>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</si>
  <si>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</si>
  <si>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</si>
  <si>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</si>
  <si>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</si>
  <si>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</si>
  <si>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</si>
  <si>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</si>
  <si>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</si>
  <si>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</si>
  <si>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</si>
  <si>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</si>
  <si>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</si>
  <si>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</si>
  <si>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</si>
  <si>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</si>
  <si>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</si>
  <si>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</si>
  <si>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</si>
  <si>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</si>
  <si>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</si>
  <si>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</si>
  <si>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</si>
  <si>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</si>
  <si>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</si>
  <si>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</si>
  <si>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</si>
  <si>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</si>
  <si>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</si>
  <si>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</si>
  <si>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</si>
  <si>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</si>
  <si>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</si>
  <si>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</si>
  <si>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</si>
  <si>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</si>
  <si>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</si>
  <si>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</si>
  <si>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</si>
  <si>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</si>
  <si>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</si>
  <si>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</si>
  <si>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</si>
  <si>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</si>
  <si>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</si>
  <si>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</si>
  <si>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</si>
  <si>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</si>
  <si>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</si>
  <si>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</si>
  <si>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</si>
  <si>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</si>
  <si>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</si>
  <si>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</si>
  <si>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</si>
  <si>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</si>
  <si>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</si>
  <si>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</si>
  <si>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</si>
  <si>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</si>
  <si>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</si>
  <si>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</si>
  <si>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</si>
  <si>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</si>
  <si>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</si>
  <si>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</si>
  <si>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</si>
  <si>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</si>
  <si>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</si>
  <si>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</si>
  <si>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</si>
  <si>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</si>
  <si>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</si>
  <si>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</si>
  <si>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</si>
  <si>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</si>
  <si>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</si>
  <si>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</si>
  <si>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</si>
  <si>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</si>
  <si>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</si>
  <si>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</si>
  <si>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</si>
  <si>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</si>
  <si>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</si>
  <si>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</si>
  <si>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</si>
  <si>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</si>
  <si>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</si>
  <si>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</si>
  <si>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</si>
  <si>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</si>
  <si>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</si>
  <si>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</si>
  <si>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</si>
  <si>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</si>
  <si>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</si>
  <si>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</si>
  <si>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</si>
  <si>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</si>
  <si>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</si>
  <si>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</si>
  <si>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</si>
  <si>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</si>
  <si>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</si>
  <si>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</si>
  <si>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</si>
  <si>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</si>
  <si>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</si>
  <si>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</si>
  <si>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</si>
  <si>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</si>
  <si>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</si>
  <si>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</si>
  <si>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</si>
  <si>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</si>
  <si>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</si>
  <si>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</si>
  <si>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</si>
  <si>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</si>
  <si>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</si>
  <si>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</si>
  <si>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</si>
  <si>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</si>
  <si>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</si>
  <si>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</si>
  <si>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</si>
  <si>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</si>
  <si>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</si>
  <si>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</si>
  <si>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</si>
  <si>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</si>
  <si>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</si>
  <si>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</si>
  <si>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</si>
  <si>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</si>
  <si>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</si>
  <si>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</si>
  <si>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</si>
  <si>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</si>
  <si>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</si>
  <si>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</si>
  <si>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</si>
  <si>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</si>
  <si>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</si>
  <si>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</si>
  <si>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</si>
  <si>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</si>
  <si>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</si>
  <si>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</si>
  <si>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</si>
  <si>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</si>
  <si>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</si>
  <si>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</si>
  <si>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</si>
  <si>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</si>
  <si>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</si>
  <si>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</si>
  <si>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</si>
  <si>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</si>
  <si>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</si>
  <si>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</si>
  <si>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</si>
  <si>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</si>
  <si>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</si>
  <si>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</si>
  <si>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</si>
  <si>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</si>
  <si>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</si>
  <si>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</si>
  <si>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</si>
  <si>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</si>
  <si>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</si>
  <si>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</si>
  <si>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</si>
  <si>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</si>
  <si>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</si>
  <si>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</si>
  <si>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</si>
  <si>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</si>
  <si>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</si>
  <si>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</si>
  <si>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</si>
  <si>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</si>
  <si>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</si>
  <si>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</si>
  <si>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</si>
  <si>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</si>
  <si>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</si>
  <si>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</si>
  <si>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</si>
  <si>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</si>
  <si>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</si>
  <si>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</si>
  <si>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</si>
  <si>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</si>
  <si>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</si>
  <si>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</si>
  <si>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</si>
  <si>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</si>
  <si>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</si>
  <si>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</si>
  <si>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</si>
  <si>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</si>
  <si>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</si>
  <si>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</si>
  <si>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</si>
  <si>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</si>
  <si>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</si>
  <si>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</si>
  <si>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</si>
  <si>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</si>
  <si>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</si>
  <si>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</si>
  <si>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</si>
  <si>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</si>
  <si>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</si>
  <si>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</si>
  <si>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</si>
  <si>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</si>
  <si>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</si>
  <si>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</si>
  <si>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</si>
  <si>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</si>
  <si>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</si>
  <si>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</si>
  <si>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</si>
  <si>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</si>
  <si>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</si>
  <si>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</si>
  <si>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</si>
  <si>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</si>
  <si>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</si>
  <si>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</si>
  <si>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</si>
  <si>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</si>
  <si>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</si>
  <si>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</si>
  <si>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</si>
  <si>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</si>
  <si>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</si>
  <si>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</si>
  <si>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</si>
  <si>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</si>
  <si>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</si>
  <si>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</si>
  <si>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</si>
  <si>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</si>
  <si>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</si>
  <si>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</si>
  <si>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</si>
  <si>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</si>
  <si>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</si>
  <si>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</si>
  <si>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</si>
  <si>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</si>
  <si>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</si>
  <si>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</si>
  <si>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</si>
  <si>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</si>
  <si>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</si>
  <si>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</si>
  <si>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</si>
  <si>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</si>
  <si>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</si>
  <si>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</si>
  <si>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</si>
  <si>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</si>
  <si>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</si>
  <si>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</si>
  <si>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</si>
  <si>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</si>
  <si>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</si>
  <si>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</si>
  <si>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</si>
  <si>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</si>
  <si>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</si>
  <si>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</si>
  <si>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</si>
  <si>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</si>
  <si>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</si>
  <si>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</si>
  <si>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</si>
  <si>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</si>
  <si>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</si>
  <si>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</si>
  <si>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</si>
  <si>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</si>
  <si>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</si>
  <si>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</si>
  <si>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</si>
  <si>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</si>
  <si>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</si>
  <si>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</si>
  <si>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</si>
  <si>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</si>
  <si>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</si>
  <si>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</si>
  <si>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</si>
  <si>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</si>
  <si>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</si>
  <si>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</si>
  <si>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</si>
  <si>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</si>
  <si>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</si>
  <si>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</si>
  <si>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</si>
  <si>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</si>
  <si>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</si>
  <si>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</si>
  <si>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</si>
  <si>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</si>
  <si>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</si>
  <si>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</si>
  <si>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</si>
  <si>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</si>
  <si>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</si>
  <si>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</si>
  <si>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</si>
  <si>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</si>
  <si>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</si>
  <si>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</si>
  <si>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</si>
  <si>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</si>
  <si>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</si>
  <si>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</si>
  <si>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</si>
  <si>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</si>
  <si>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</si>
  <si>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</si>
  <si>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</si>
  <si>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</si>
  <si>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</si>
  <si>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</si>
  <si>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</si>
  <si>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</si>
  <si>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</si>
  <si>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</si>
  <si>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</si>
  <si>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</si>
  <si>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</si>
  <si>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</si>
  <si>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</si>
  <si>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</si>
  <si>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</si>
  <si>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</si>
  <si>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</si>
  <si>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</si>
  <si>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</si>
  <si>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</si>
  <si>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</si>
  <si>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</si>
  <si>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</si>
  <si>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</si>
  <si>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</si>
  <si>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</si>
  <si>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</si>
  <si>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</si>
  <si>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</si>
  <si>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</si>
  <si>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</si>
  <si>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</si>
  <si>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</si>
  <si>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</si>
  <si>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</si>
  <si>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</si>
  <si>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</si>
  <si>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</si>
  <si>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</si>
  <si>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</si>
  <si>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</si>
  <si>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</si>
  <si>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</si>
  <si>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</si>
  <si>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</si>
  <si>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</si>
  <si>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</si>
  <si>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</si>
  <si>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</si>
  <si>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</si>
  <si>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</si>
  <si>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</si>
  <si>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</si>
  <si>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</si>
  <si>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</si>
  <si>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</si>
  <si>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</si>
  <si>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</si>
  <si>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</si>
  <si>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</si>
  <si>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</si>
  <si>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</si>
  <si>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</si>
  <si>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</si>
  <si>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</si>
  <si>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</si>
  <si>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</si>
  <si>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</si>
  <si>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</si>
  <si>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</si>
  <si>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</si>
  <si>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</si>
  <si>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</si>
  <si>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</si>
  <si>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</si>
  <si>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</si>
  <si>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</si>
  <si>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</si>
  <si>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</si>
  <si>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</si>
  <si>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</si>
  <si>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</si>
  <si>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</si>
  <si>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</si>
  <si>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</si>
  <si>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</si>
  <si>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</si>
  <si>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</si>
  <si>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</si>
  <si>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</si>
  <si>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</si>
  <si>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</si>
  <si>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</si>
  <si>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</si>
  <si>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</si>
  <si>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</si>
  <si>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</si>
  <si>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</si>
  <si>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</si>
  <si>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</si>
  <si>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</si>
  <si>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</si>
  <si>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</si>
  <si>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</si>
  <si>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</si>
  <si>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</si>
  <si>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</si>
  <si>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</si>
  <si>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</si>
  <si>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</si>
  <si>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</si>
  <si>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</si>
  <si>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</si>
  <si>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</si>
  <si>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</si>
  <si>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</si>
  <si>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</si>
  <si>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</si>
  <si>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</si>
  <si>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</si>
  <si>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</si>
  <si>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</si>
  <si>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</si>
  <si>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</si>
  <si>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</si>
  <si>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</si>
  <si>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</si>
  <si>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</si>
  <si>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</si>
  <si>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</si>
  <si>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</si>
  <si>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</si>
  <si>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</si>
  <si>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</si>
  <si>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</si>
  <si>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</si>
  <si>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</si>
  <si>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</si>
  <si>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</si>
  <si>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</si>
  <si>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</si>
  <si>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</si>
  <si>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</si>
  <si>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</si>
  <si>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</si>
  <si>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</si>
  <si>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</si>
  <si>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</si>
  <si>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</si>
  <si>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</si>
  <si>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</si>
  <si>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</si>
  <si>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</si>
  <si>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</si>
  <si>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</si>
  <si>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</si>
  <si>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</si>
  <si>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</si>
  <si>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</si>
  <si>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</si>
  <si>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</si>
  <si>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</si>
  <si>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</si>
  <si>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</si>
  <si>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</si>
  <si>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</si>
  <si>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</si>
  <si>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</si>
  <si>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</si>
  <si>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</si>
  <si>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</si>
  <si>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</si>
  <si>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</si>
  <si>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</si>
  <si>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</si>
  <si>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</si>
  <si>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</si>
  <si>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</si>
  <si>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</si>
  <si>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</si>
  <si>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</si>
  <si>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</si>
  <si>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</si>
  <si>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</si>
  <si>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</si>
  <si>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</si>
  <si>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</si>
  <si>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</si>
  <si>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</si>
  <si>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</si>
  <si>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</si>
  <si>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</si>
  <si>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</si>
  <si>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</si>
  <si>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</si>
  <si>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</si>
  <si>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</si>
  <si>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</si>
  <si>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</si>
  <si>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</si>
  <si>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</si>
  <si>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</si>
  <si>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</si>
  <si>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</si>
  <si>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</si>
  <si>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</si>
  <si>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</si>
  <si>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</si>
  <si>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</si>
  <si>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</si>
  <si>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</si>
  <si>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</si>
  <si>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</si>
  <si>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</si>
  <si>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</si>
  <si>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</si>
  <si>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</si>
  <si>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</si>
  <si>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</si>
  <si>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</si>
  <si>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</si>
  <si>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</si>
  <si>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</si>
  <si>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</si>
  <si>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</si>
  <si>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</si>
  <si>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</si>
  <si>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</si>
  <si>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</si>
  <si>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</si>
  <si>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</si>
  <si>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</si>
  <si>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</si>
  <si>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</si>
  <si>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</si>
  <si>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</si>
  <si>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</si>
  <si>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</si>
  <si>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</si>
  <si>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</si>
  <si>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</si>
  <si>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</si>
  <si>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</si>
  <si>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</si>
  <si>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</si>
  <si>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</si>
  <si>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</si>
  <si>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</si>
  <si>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</si>
  <si>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</si>
  <si>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</si>
  <si>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</si>
  <si>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</si>
  <si>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</si>
  <si>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</si>
  <si>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</si>
  <si>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</si>
  <si>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</si>
  <si>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</si>
  <si>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</si>
  <si>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</si>
  <si>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</si>
  <si>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</si>
  <si>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</si>
  <si>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</si>
  <si>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</si>
  <si>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</si>
  <si>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</si>
  <si>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</si>
  <si>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</si>
  <si>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</si>
  <si>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</si>
  <si>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</si>
  <si>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</si>
  <si>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</si>
  <si>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</si>
  <si>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</si>
  <si>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</si>
  <si>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</si>
  <si>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</si>
  <si>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</si>
  <si>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</si>
  <si>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</si>
  <si>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</si>
  <si>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</si>
  <si>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</si>
  <si>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</si>
  <si>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</si>
  <si>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</si>
  <si>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</si>
  <si>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</si>
  <si>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</si>
  <si>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</si>
  <si>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</si>
  <si>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</si>
  <si>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</si>
  <si>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</si>
  <si>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</si>
  <si>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</si>
  <si>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</si>
  <si>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</si>
  <si>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</si>
  <si>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</si>
  <si>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</si>
  <si>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</si>
  <si>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</si>
  <si>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</si>
  <si>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</si>
  <si>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</si>
  <si>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</si>
  <si>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</si>
  <si>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</si>
  <si>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</si>
  <si>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</si>
  <si>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</si>
  <si>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</si>
  <si>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</si>
  <si>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</si>
  <si>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</si>
  <si>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</si>
  <si>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</si>
  <si>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</si>
  <si>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</si>
  <si>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</si>
  <si>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</si>
  <si>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</si>
  <si>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</si>
  <si>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</si>
  <si>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</si>
  <si>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</si>
  <si>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</si>
  <si>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</si>
  <si>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</si>
  <si>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</si>
  <si>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</si>
  <si>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</si>
  <si>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</si>
  <si>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</si>
  <si>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</si>
  <si>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</si>
  <si>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</si>
  <si>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</si>
  <si>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</si>
  <si>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</si>
  <si>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</si>
  <si>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</si>
  <si>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</si>
  <si>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</si>
  <si>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</si>
  <si>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</si>
  <si>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</si>
  <si>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</si>
  <si>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</si>
  <si>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</si>
  <si>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</si>
  <si>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</si>
  <si>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</si>
  <si>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</si>
  <si>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</si>
  <si>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</si>
  <si>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</si>
  <si>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</si>
  <si>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</si>
  <si>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</si>
  <si>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</si>
  <si>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</si>
  <si>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</si>
  <si>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</si>
  <si>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</si>
  <si>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</si>
  <si>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</si>
  <si>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</si>
  <si>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</si>
  <si>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</si>
  <si>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</si>
  <si>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</si>
  <si>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</si>
  <si>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</si>
  <si>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</si>
  <si>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</si>
  <si>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</si>
  <si>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</si>
  <si>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</si>
  <si>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</si>
  <si>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</si>
  <si>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</si>
  <si>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</si>
  <si>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</si>
  <si>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</si>
  <si>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</si>
  <si>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</si>
  <si>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</si>
  <si>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</si>
  <si>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</si>
  <si>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</si>
  <si>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</si>
  <si>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</si>
  <si>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</si>
  <si>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</si>
  <si>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</si>
  <si>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</si>
  <si>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</si>
  <si>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</si>
  <si>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</si>
  <si>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</si>
  <si>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</si>
  <si>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</si>
  <si>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</si>
  <si>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</si>
  <si>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</si>
  <si>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</si>
  <si>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</si>
  <si>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</si>
  <si>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</si>
  <si>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</si>
  <si>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</si>
  <si>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</si>
  <si>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</si>
  <si>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</si>
  <si>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</si>
  <si>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</si>
  <si>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</si>
  <si>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</si>
  <si>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</si>
  <si>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</si>
  <si>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</si>
  <si>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</si>
  <si>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</si>
  <si>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</si>
  <si>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</si>
  <si>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</si>
  <si>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</si>
  <si>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</si>
  <si>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</si>
  <si>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</si>
  <si>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</si>
  <si>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</si>
  <si>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</si>
  <si>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</si>
  <si>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</si>
  <si>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</si>
  <si>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</si>
  <si>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</si>
  <si>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</si>
  <si>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</si>
  <si>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</si>
  <si>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</si>
  <si>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</si>
  <si>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</si>
  <si>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</si>
  <si>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</si>
  <si>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</si>
  <si>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</si>
  <si>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</si>
  <si>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</si>
  <si>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</si>
  <si>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</si>
  <si>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</si>
  <si>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</si>
  <si>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</si>
  <si>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</si>
  <si>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</si>
  <si>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</si>
  <si>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</si>
  <si>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</si>
  <si>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</si>
  <si>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</si>
  <si>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</si>
  <si>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</si>
  <si>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</si>
  <si>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</si>
  <si>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</si>
  <si>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</si>
  <si>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</si>
  <si>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</si>
  <si>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</si>
  <si>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</si>
  <si>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</si>
  <si>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</si>
  <si>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</si>
  <si>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</si>
  <si>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</si>
  <si>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</si>
  <si>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</si>
  <si>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</si>
  <si>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</si>
  <si>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</si>
  <si>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</si>
  <si>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</si>
  <si>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</si>
  <si>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</si>
  <si>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</si>
  <si>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</si>
  <si>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</si>
  <si>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</si>
  <si>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</si>
  <si>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</si>
  <si>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</si>
  <si>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</si>
  <si>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</si>
  <si>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</si>
  <si>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</si>
  <si>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</si>
  <si>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</si>
  <si>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</si>
  <si>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</si>
  <si>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</si>
  <si>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</si>
  <si>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</si>
  <si>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</si>
  <si>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</si>
  <si>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</si>
  <si>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</si>
  <si>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</si>
  <si>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</si>
  <si>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</si>
  <si>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</si>
  <si>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</si>
  <si>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</si>
  <si>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</si>
  <si>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</si>
  <si>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</si>
  <si>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</si>
  <si>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</si>
  <si>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</si>
  <si>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</si>
  <si>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</si>
  <si>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</si>
  <si>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</si>
  <si>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</si>
  <si>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</si>
  <si>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</si>
  <si>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</si>
  <si>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</si>
  <si>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</si>
  <si>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</si>
  <si>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</si>
  <si>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</si>
  <si>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</si>
  <si>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</si>
  <si>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</si>
  <si>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</si>
  <si>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</si>
  <si>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</si>
  <si>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</si>
  <si>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</si>
  <si>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</si>
  <si>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</si>
  <si>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</si>
  <si>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</si>
  <si>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</si>
  <si>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</si>
  <si>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</si>
  <si>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</si>
  <si>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</si>
  <si>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</si>
  <si>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</si>
  <si>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</si>
  <si>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</si>
  <si>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</si>
  <si>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</si>
  <si>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</si>
  <si>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</si>
  <si>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</si>
  <si>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</si>
  <si>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</si>
  <si>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</si>
  <si>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</si>
  <si>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</si>
  <si>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</si>
  <si>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</si>
  <si>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</si>
  <si>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</si>
  <si>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</si>
  <si>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</si>
  <si>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</si>
  <si>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</si>
  <si>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</si>
  <si>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</si>
  <si>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</si>
  <si>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</si>
  <si>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</si>
  <si>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</si>
  <si>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</si>
  <si>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</si>
  <si>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</si>
  <si>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</si>
  <si>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</si>
  <si>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</si>
  <si>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</si>
  <si>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</si>
  <si>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</si>
  <si>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</si>
  <si>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</si>
  <si>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</si>
  <si>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</si>
  <si>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</si>
  <si>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</si>
  <si>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</si>
  <si>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</si>
  <si>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</si>
  <si>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</si>
  <si>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</si>
  <si>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</si>
  <si>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</si>
  <si>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</si>
  <si>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</si>
  <si>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</si>
  <si>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</si>
  <si>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</si>
  <si>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</si>
  <si>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</si>
  <si>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</si>
  <si>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</si>
  <si>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</si>
  <si>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</si>
  <si>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</si>
  <si>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</si>
  <si>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</si>
  <si>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</si>
  <si>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</si>
  <si>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</si>
  <si>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</si>
  <si>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</si>
  <si>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</si>
  <si>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</si>
  <si>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</si>
  <si>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</si>
  <si>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</si>
  <si>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</si>
  <si>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</si>
  <si>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</si>
  <si>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</si>
  <si>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</si>
  <si>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</si>
  <si>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</si>
  <si>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</si>
  <si>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</si>
  <si>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</si>
  <si>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</si>
  <si>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</si>
  <si>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</si>
  <si>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</si>
  <si>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</si>
  <si>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</si>
  <si>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</si>
  <si>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</si>
  <si>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</si>
  <si>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</si>
  <si>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</si>
  <si>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</si>
  <si>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</si>
  <si>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</si>
  <si>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</si>
  <si>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</si>
  <si>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</si>
  <si>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</si>
  <si>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</si>
  <si>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</si>
  <si>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</si>
  <si>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</si>
  <si>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</si>
  <si>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</si>
  <si>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</si>
  <si>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</si>
  <si>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</si>
  <si>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</si>
  <si>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</si>
  <si>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</si>
  <si>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</si>
  <si>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</si>
  <si>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</si>
  <si>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</si>
  <si>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</si>
  <si>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</si>
  <si>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</si>
  <si>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</si>
  <si>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</si>
  <si>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</si>
  <si>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</si>
  <si>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</si>
  <si>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</si>
  <si>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</si>
  <si>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</si>
  <si>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</si>
  <si>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</si>
  <si>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</si>
  <si>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</si>
  <si>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</si>
  <si>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</si>
  <si>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</si>
  <si>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</si>
  <si>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</si>
  <si>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</si>
  <si>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</si>
  <si>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</si>
  <si>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</si>
  <si>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</si>
  <si>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</si>
  <si>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</si>
  <si>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</si>
  <si>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</si>
  <si>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</si>
  <si>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</si>
  <si>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</si>
  <si>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</si>
  <si>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</si>
  <si>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</si>
  <si>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</si>
  <si>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</si>
  <si>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</si>
  <si>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</si>
  <si>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</si>
  <si>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</si>
  <si>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</si>
  <si>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</si>
  <si>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</si>
  <si>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</si>
  <si>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</si>
  <si>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</si>
  <si>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</si>
  <si>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</si>
  <si>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</si>
  <si>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</si>
  <si>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</si>
  <si>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</si>
  <si>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</si>
  <si>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</si>
  <si>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</si>
  <si>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</si>
  <si>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</si>
  <si>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</si>
  <si>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</si>
  <si>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</si>
  <si>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</si>
  <si>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</si>
  <si>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</si>
  <si>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</si>
  <si>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</si>
  <si>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</si>
  <si>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</si>
  <si>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</si>
  <si>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</si>
  <si>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</si>
  <si>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</si>
  <si>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</si>
  <si>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</si>
  <si>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</si>
  <si>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</si>
  <si>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</si>
  <si>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</si>
  <si>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</si>
  <si>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</si>
  <si>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</si>
  <si>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</si>
  <si>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</si>
  <si>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</si>
  <si>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</si>
  <si>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</si>
  <si>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</si>
  <si>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</si>
  <si>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</si>
  <si>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</si>
  <si>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</si>
  <si>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</si>
  <si>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</si>
  <si>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</si>
  <si>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</si>
  <si>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</si>
  <si>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</si>
  <si>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</si>
  <si>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</si>
  <si>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</si>
  <si>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</si>
  <si>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</si>
  <si>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</si>
  <si>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</si>
  <si>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</si>
  <si>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</si>
  <si>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</si>
  <si>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</si>
  <si>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</si>
  <si>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</si>
  <si>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</si>
  <si>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</si>
  <si>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</si>
  <si>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</si>
  <si>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</si>
  <si>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</si>
  <si>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</si>
  <si>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</si>
  <si>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</si>
  <si>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</si>
  <si>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</si>
  <si>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</si>
  <si>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</si>
  <si>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</si>
  <si>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</si>
  <si>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</si>
  <si>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</si>
  <si>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</si>
  <si>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</si>
  <si>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</si>
  <si>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</si>
  <si>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</si>
  <si>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</si>
  <si>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</si>
  <si>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</si>
  <si>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</si>
  <si>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</si>
  <si>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</si>
  <si>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</si>
  <si>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</si>
  <si>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</si>
  <si>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</si>
  <si>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</si>
  <si>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</si>
  <si>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</si>
  <si>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</si>
  <si>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</si>
  <si>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</si>
  <si>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</si>
  <si>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</si>
  <si>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</si>
  <si>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</si>
  <si>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</si>
  <si>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</si>
  <si>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</si>
  <si>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</si>
  <si>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</si>
  <si>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</si>
  <si>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</si>
  <si>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</si>
  <si>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</si>
  <si>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</si>
  <si>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</si>
  <si>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</si>
  <si>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</si>
  <si>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</si>
  <si>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</si>
  <si>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</si>
  <si>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</si>
  <si>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</si>
  <si>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</si>
  <si>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</si>
  <si>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</si>
  <si>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</si>
  <si>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</si>
  <si>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</si>
  <si>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</si>
  <si>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</si>
  <si>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</si>
  <si>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</si>
  <si>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</si>
  <si>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</si>
  <si>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</si>
  <si>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</si>
  <si>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</si>
  <si>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</si>
  <si>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</si>
  <si>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</si>
  <si>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</si>
  <si>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</si>
  <si>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</si>
  <si>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</si>
  <si>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</si>
  <si>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</si>
  <si>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</si>
  <si>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</si>
  <si>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</si>
  <si>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</si>
  <si>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</si>
  <si>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</si>
  <si>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</si>
  <si>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</si>
  <si>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</si>
  <si>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</si>
  <si>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</si>
  <si>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</si>
  <si>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</si>
  <si>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</si>
  <si>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</si>
  <si>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</si>
  <si>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</si>
  <si>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</si>
  <si>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</si>
  <si>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</si>
  <si>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</si>
  <si>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</si>
  <si>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</si>
  <si>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</si>
  <si>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</si>
  <si>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</si>
  <si>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</si>
  <si>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</si>
  <si>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</si>
  <si>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</si>
  <si>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</si>
  <si>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</si>
  <si>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</si>
  <si>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</si>
  <si>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</si>
  <si>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</si>
  <si>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</si>
  <si>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</si>
  <si>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</si>
  <si>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</si>
  <si>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</si>
  <si>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</si>
  <si>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</si>
  <si>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</si>
  <si>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</si>
  <si>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</si>
  <si>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</si>
  <si>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</si>
  <si>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</si>
  <si>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</si>
  <si>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</si>
  <si>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</si>
  <si>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</si>
  <si>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</si>
  <si>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</si>
  <si>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</si>
  <si>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</si>
  <si>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</si>
  <si>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</si>
  <si>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</si>
  <si>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</si>
  <si>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</si>
  <si>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</si>
  <si>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</si>
  <si>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</si>
  <si>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</si>
  <si>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</si>
  <si>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</si>
  <si>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</si>
  <si>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</si>
  <si>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</si>
  <si>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</si>
  <si>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</si>
  <si>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</si>
  <si>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</si>
  <si>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</si>
  <si>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</si>
  <si>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</si>
  <si>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</si>
  <si>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</si>
  <si>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</si>
  <si>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</si>
  <si>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</si>
  <si>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</si>
  <si>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</si>
  <si>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</si>
  <si>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</si>
  <si>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</si>
  <si>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</si>
  <si>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</si>
  <si>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</si>
  <si>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</si>
  <si>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</si>
  <si>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</si>
  <si>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</si>
  <si>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</si>
  <si>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</si>
  <si>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</si>
  <si>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</si>
  <si>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</si>
  <si>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</si>
  <si>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</si>
  <si>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</si>
  <si>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</si>
  <si>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</si>
  <si>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</si>
  <si>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</si>
  <si>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</si>
  <si>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</si>
  <si>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</si>
  <si>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</si>
  <si>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</si>
  <si>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</si>
  <si>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</si>
  <si>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</si>
  <si>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</si>
  <si>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</si>
  <si>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</si>
  <si>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</si>
  <si>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</si>
  <si>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</si>
  <si>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</si>
  <si>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</si>
  <si>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</si>
  <si>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</si>
  <si>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</si>
  <si>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</si>
  <si>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</si>
  <si>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</si>
  <si>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</si>
  <si>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</si>
  <si>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</si>
  <si>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</si>
  <si>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</si>
  <si>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</si>
  <si>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</si>
  <si>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</si>
  <si>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</si>
  <si>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</si>
  <si>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</si>
  <si>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</si>
  <si>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</si>
  <si>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</si>
  <si>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</si>
  <si>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</si>
  <si>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</si>
  <si>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</si>
  <si>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</si>
  <si>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</si>
  <si>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</si>
  <si>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</si>
  <si>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</si>
  <si>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</si>
  <si>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</si>
  <si>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</si>
  <si>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</si>
  <si>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</si>
  <si>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</si>
  <si>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</si>
  <si>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</si>
  <si>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</si>
  <si>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</si>
  <si>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</si>
  <si>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</si>
  <si>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</si>
  <si>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</si>
  <si>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</si>
  <si>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</si>
  <si>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</si>
  <si>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</si>
  <si>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</si>
  <si>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</si>
  <si>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</si>
  <si>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</si>
  <si>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</si>
  <si>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</si>
  <si>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</si>
  <si>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</si>
  <si>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</si>
  <si>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</si>
  <si>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</si>
  <si>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</si>
  <si>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</si>
  <si>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</si>
  <si>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</si>
  <si>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</si>
  <si>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</si>
  <si>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</si>
  <si>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</si>
  <si>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</si>
  <si>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</si>
  <si>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</si>
  <si>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</si>
  <si>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</si>
  <si>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</si>
  <si>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</si>
  <si>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</si>
  <si>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</si>
  <si>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</si>
  <si>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</si>
  <si>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</si>
  <si>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</si>
  <si>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</si>
  <si>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</si>
  <si>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</si>
  <si>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</si>
  <si>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</si>
  <si>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</si>
  <si>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</si>
  <si>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</si>
  <si>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</si>
  <si>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</si>
  <si>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</si>
  <si>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</si>
  <si>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</si>
  <si>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</si>
  <si>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</si>
  <si>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</si>
  <si>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</si>
  <si>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</si>
  <si>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</si>
  <si>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</si>
  <si>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</si>
  <si>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</si>
  <si>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</si>
  <si>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</si>
  <si>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</si>
  <si>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</si>
  <si>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</si>
  <si>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</si>
  <si>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</si>
  <si>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</si>
  <si>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</si>
  <si>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</si>
  <si>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</si>
  <si>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</si>
  <si>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</si>
  <si>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</si>
  <si>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</si>
  <si>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</si>
  <si>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</si>
  <si>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</si>
  <si>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</si>
  <si>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</si>
  <si>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</si>
  <si>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</si>
  <si>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</si>
  <si>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</si>
  <si>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</si>
  <si>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</si>
  <si>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</si>
  <si>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</si>
  <si>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</si>
  <si>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</si>
  <si>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</si>
  <si>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</si>
  <si>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</si>
  <si>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</si>
  <si>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</si>
  <si>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</si>
  <si>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</si>
  <si>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</si>
  <si>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</si>
  <si>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</si>
  <si>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</si>
  <si>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</si>
  <si>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</si>
  <si>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</si>
  <si>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</si>
  <si>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</si>
  <si>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</si>
  <si>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</si>
  <si>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</si>
  <si>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</si>
  <si>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</si>
  <si>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</si>
  <si>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</si>
  <si>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</si>
  <si>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</si>
  <si>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</si>
  <si>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</si>
  <si>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</si>
  <si>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</si>
  <si>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</si>
  <si>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</si>
  <si>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</si>
  <si>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</si>
  <si>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</si>
  <si>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</si>
  <si>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</si>
  <si>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</si>
  <si>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</si>
  <si>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</si>
  <si>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</si>
  <si>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</si>
  <si>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</si>
  <si>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</si>
  <si>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</si>
  <si>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</si>
  <si>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</si>
  <si>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</si>
  <si>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</si>
  <si>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</si>
  <si>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</si>
  <si>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</si>
  <si>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</si>
  <si>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</si>
  <si>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</si>
  <si>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</si>
  <si>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</si>
  <si>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</si>
  <si>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</si>
  <si>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</si>
  <si>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</si>
  <si>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</si>
  <si>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</si>
  <si>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</si>
  <si>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</si>
  <si>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</si>
  <si>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</si>
  <si>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</si>
  <si>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</si>
  <si>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</si>
  <si>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</si>
  <si>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</si>
  <si>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</si>
  <si>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</si>
  <si>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</si>
  <si>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</si>
  <si>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</si>
  <si>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</si>
  <si>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</si>
  <si>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</si>
  <si>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</si>
  <si>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</si>
  <si>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</si>
  <si>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</si>
  <si>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</si>
  <si>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</si>
  <si>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</si>
  <si>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</si>
  <si>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</si>
  <si>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</si>
  <si>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</si>
  <si>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</si>
  <si>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</si>
  <si>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</si>
  <si>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</si>
  <si>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</si>
  <si>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</si>
  <si>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</si>
  <si>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</si>
  <si>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</si>
  <si>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</si>
  <si>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</si>
  <si>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</si>
  <si>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</si>
  <si>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</si>
  <si>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</si>
  <si>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</si>
  <si>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</si>
  <si>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</si>
  <si>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</si>
  <si>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</si>
  <si>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</si>
  <si>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</si>
  <si>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</si>
  <si>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</si>
  <si>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</si>
  <si>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</si>
  <si>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</si>
  <si>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</si>
  <si>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</si>
  <si>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</si>
  <si>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</si>
  <si>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</si>
  <si>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</si>
  <si>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</si>
  <si>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</si>
  <si>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</si>
  <si>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</si>
  <si>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</si>
  <si>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</si>
  <si>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</si>
  <si>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</si>
  <si>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</si>
  <si>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</si>
  <si>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</si>
  <si>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</si>
  <si>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</si>
  <si>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</si>
  <si>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</si>
  <si>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</si>
  <si>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</si>
  <si>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</si>
  <si>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</si>
  <si>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</si>
  <si>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</si>
  <si>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</si>
  <si>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</si>
  <si>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</si>
  <si>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</si>
  <si>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</si>
  <si>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</si>
  <si>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</si>
  <si>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</si>
  <si>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</si>
  <si>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</si>
  <si>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</si>
  <si>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</si>
  <si>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</si>
  <si>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</si>
  <si>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</si>
  <si>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</si>
  <si>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</si>
  <si>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</si>
  <si>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</si>
  <si>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</si>
  <si>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</si>
  <si>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</si>
  <si>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</si>
  <si>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</si>
  <si>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</si>
  <si>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</si>
  <si>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</si>
  <si>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</si>
  <si>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</si>
  <si>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</si>
  <si>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</si>
  <si>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</si>
  <si>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</si>
  <si>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</si>
  <si>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</si>
  <si>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</si>
  <si>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</si>
  <si>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</si>
  <si>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</si>
  <si>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</si>
  <si>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</si>
  <si>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</si>
  <si>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</si>
  <si>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</si>
  <si>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</si>
  <si>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</si>
  <si>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</si>
  <si>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</si>
  <si>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</si>
  <si>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</si>
  <si>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</si>
  <si>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</si>
  <si>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</si>
  <si>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</si>
  <si>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</si>
  <si>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</si>
  <si>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</si>
  <si>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</si>
  <si>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</si>
  <si>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</si>
  <si>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</si>
  <si>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</si>
  <si>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</si>
  <si>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</si>
  <si>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</si>
  <si>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</si>
  <si>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</si>
  <si>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</si>
  <si>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</si>
  <si>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</si>
  <si>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</si>
  <si>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</si>
  <si>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</si>
  <si>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</si>
  <si>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</si>
  <si>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</si>
  <si>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</si>
  <si>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</si>
  <si>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</si>
  <si>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</si>
  <si>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</si>
  <si>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</si>
  <si>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</si>
  <si>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</si>
  <si>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</si>
  <si>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</si>
  <si>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</si>
  <si>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</si>
  <si>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</si>
  <si>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</si>
  <si>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</si>
  <si>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</si>
  <si>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</si>
  <si>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</si>
  <si>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</si>
  <si>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</si>
  <si>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</si>
  <si>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</si>
  <si>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</si>
  <si>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</si>
  <si>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</si>
  <si>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</si>
  <si>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</si>
  <si>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</si>
  <si>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</si>
  <si>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</si>
  <si>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</si>
  <si>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</si>
  <si>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</si>
  <si>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</si>
  <si>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</si>
  <si>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</si>
  <si>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</si>
  <si>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</si>
  <si>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</si>
  <si>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</si>
  <si>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</si>
  <si>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</si>
  <si>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</si>
  <si>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</si>
  <si>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</si>
  <si>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</si>
  <si>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</si>
  <si>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</si>
  <si>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</si>
  <si>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</si>
  <si>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</si>
  <si>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</si>
  <si>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</si>
  <si>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</si>
  <si>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</si>
  <si>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</si>
  <si>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</si>
  <si>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</si>
  <si>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</si>
  <si>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</si>
  <si>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</si>
  <si>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</si>
  <si>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</si>
  <si>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</si>
  <si>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</si>
  <si>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</si>
  <si>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</si>
  <si>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</si>
  <si>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</si>
  <si>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</si>
  <si>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</si>
  <si>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</si>
  <si>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</si>
  <si>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</si>
  <si>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</si>
  <si>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</si>
  <si>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</si>
  <si>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</si>
  <si>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</si>
  <si>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</si>
  <si>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</si>
  <si>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</si>
  <si>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</si>
  <si>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</si>
  <si>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</si>
  <si>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</si>
  <si>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</si>
  <si>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</si>
  <si>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</si>
  <si>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</si>
  <si>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</si>
  <si>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</si>
  <si>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</si>
  <si>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</si>
  <si>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</si>
  <si>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</si>
  <si>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</si>
  <si>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</si>
  <si>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</si>
  <si>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</si>
  <si>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</si>
  <si>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</si>
  <si>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</si>
  <si>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</si>
  <si>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</si>
  <si>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</si>
  <si>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</si>
  <si>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</si>
  <si>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</si>
  <si>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</si>
  <si>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</si>
  <si>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</si>
  <si>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</si>
  <si>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</si>
  <si>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</si>
  <si>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</si>
  <si>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</si>
  <si>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</si>
  <si>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</si>
  <si>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</si>
  <si>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</si>
  <si>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</si>
  <si>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</si>
  <si>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</si>
  <si>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</si>
  <si>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</si>
  <si>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</si>
  <si>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</si>
  <si>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</si>
  <si>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</si>
  <si>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</si>
  <si>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</si>
  <si>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</si>
  <si>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</si>
  <si>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</si>
  <si>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</si>
  <si>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</si>
  <si>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</si>
  <si>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</si>
  <si>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</si>
  <si>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</si>
  <si>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</si>
  <si>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</si>
  <si>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</si>
  <si>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</si>
  <si>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</si>
  <si>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</si>
  <si>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</si>
  <si>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</si>
  <si>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</si>
  <si>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</si>
  <si>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</si>
  <si>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</si>
  <si>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</si>
  <si>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</si>
  <si>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</si>
  <si>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</si>
  <si>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</si>
  <si>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</si>
  <si>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</si>
  <si>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</si>
  <si>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</si>
  <si>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</si>
  <si>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</si>
  <si>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</si>
  <si>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</si>
  <si>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</si>
  <si>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</si>
  <si>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</si>
  <si>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</si>
  <si>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</si>
  <si>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</si>
  <si>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</si>
  <si>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</si>
  <si>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</si>
  <si>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</si>
  <si>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</si>
  <si>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</si>
  <si>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</si>
  <si>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</si>
  <si>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</si>
  <si>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</si>
  <si>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</si>
  <si>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</si>
  <si>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</si>
  <si>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</si>
  <si>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</si>
  <si>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</si>
  <si>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</si>
  <si>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</si>
  <si>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</si>
  <si>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</si>
  <si>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</si>
  <si>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</si>
  <si>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</si>
  <si>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</si>
  <si>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</si>
  <si>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</si>
  <si>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</si>
  <si>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</si>
  <si>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</si>
  <si>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</si>
  <si>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</si>
  <si>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</si>
  <si>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</si>
  <si>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</si>
  <si>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</si>
  <si>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</si>
  <si>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</si>
  <si>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</si>
  <si>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</si>
  <si>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</si>
  <si>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</si>
  <si>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</si>
  <si>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</si>
  <si>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</si>
  <si>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</si>
  <si>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</si>
  <si>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</si>
  <si>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</si>
  <si>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</si>
  <si>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</si>
  <si>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</si>
  <si>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</si>
  <si>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</si>
  <si>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</si>
  <si>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</si>
  <si>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</si>
  <si>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</si>
  <si>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</si>
  <si>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</si>
  <si>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</si>
  <si>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</si>
  <si>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</si>
  <si>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</si>
  <si>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</si>
  <si>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</si>
  <si>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</si>
  <si>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</si>
  <si>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</si>
  <si>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</si>
  <si>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</si>
  <si>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</si>
  <si>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</si>
  <si>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</si>
  <si>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</si>
  <si>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</si>
  <si>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</si>
  <si>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</si>
  <si>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</si>
  <si>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</si>
  <si>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</si>
  <si>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</si>
  <si>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</si>
  <si>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</si>
  <si>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</si>
  <si>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</si>
  <si>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</si>
  <si>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</si>
  <si>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</si>
  <si>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</si>
  <si>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</si>
  <si>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</si>
  <si>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</si>
  <si>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</si>
  <si>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</si>
  <si>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</si>
  <si>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</si>
  <si>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</si>
  <si>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</si>
  <si>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</si>
  <si>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</si>
  <si>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</si>
  <si>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</si>
  <si>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</si>
  <si>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</si>
  <si>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</si>
  <si>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</si>
  <si>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</si>
  <si>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</si>
  <si>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</si>
  <si>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</si>
  <si>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</si>
  <si>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</si>
  <si>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</si>
  <si>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</si>
  <si>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</si>
  <si>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</si>
  <si>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</si>
  <si>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</si>
  <si>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</si>
  <si>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</si>
  <si>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</si>
  <si>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</si>
  <si>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</si>
  <si>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</si>
  <si>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</si>
  <si>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</si>
  <si>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</si>
  <si>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</si>
  <si>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</si>
  <si>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</si>
  <si>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</si>
  <si>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</si>
  <si>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</si>
  <si>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</si>
  <si>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</si>
  <si>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</si>
  <si>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</si>
  <si>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</si>
  <si>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</si>
  <si>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</si>
  <si>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</si>
  <si>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</si>
  <si>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</si>
  <si>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</si>
  <si>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</si>
  <si>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</si>
  <si>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</si>
  <si>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</si>
  <si>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</si>
  <si>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</si>
  <si>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</si>
  <si>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</si>
  <si>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</si>
  <si>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</si>
  <si>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</si>
  <si>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</si>
  <si>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</si>
  <si>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</si>
  <si>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</si>
  <si>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</si>
  <si>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</si>
  <si>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</si>
  <si>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</si>
  <si>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</si>
  <si>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</si>
  <si>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</si>
  <si>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</si>
  <si>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</si>
  <si>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</si>
  <si>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</si>
  <si>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</si>
  <si>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</si>
  <si>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</si>
  <si>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</si>
  <si>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</si>
  <si>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</si>
  <si>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</si>
  <si>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</si>
  <si>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</si>
  <si>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</si>
  <si>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</si>
  <si>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</si>
  <si>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</si>
  <si>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</si>
  <si>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</si>
  <si>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</si>
  <si>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</si>
  <si>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</si>
  <si>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</si>
  <si>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</si>
  <si>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</si>
  <si>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</si>
  <si>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</si>
  <si>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</si>
  <si>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</si>
  <si>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</si>
  <si>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</si>
  <si>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</si>
  <si>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</si>
  <si>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</si>
  <si>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</si>
  <si>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</si>
  <si>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</si>
  <si>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</si>
  <si>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</si>
  <si>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</si>
  <si>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</si>
  <si>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</si>
  <si>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</si>
  <si>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</si>
  <si>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</si>
  <si>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</si>
  <si>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</si>
  <si>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</si>
  <si>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</si>
  <si>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</si>
  <si>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</si>
  <si>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</si>
  <si>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</si>
  <si>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</si>
  <si>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</si>
  <si>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</si>
  <si>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</si>
  <si>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</si>
  <si>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</si>
  <si>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</si>
  <si>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</si>
  <si>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</si>
  <si>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</si>
  <si>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</si>
  <si>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</si>
  <si>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</si>
  <si>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</si>
  <si>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</si>
  <si>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</si>
  <si>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</si>
  <si>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</si>
  <si>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</si>
  <si>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</si>
  <si>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</si>
  <si>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</si>
  <si>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</si>
  <si>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</si>
  <si>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</si>
  <si>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</si>
  <si>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</si>
  <si>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</si>
  <si>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</si>
  <si>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</si>
  <si>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</si>
  <si>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</si>
  <si>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</si>
  <si>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</si>
  <si>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</si>
  <si>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</si>
  <si>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</si>
  <si>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</si>
  <si>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</si>
  <si>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</si>
  <si>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</si>
  <si>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</si>
  <si>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</si>
  <si>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</si>
  <si>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</si>
  <si>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</si>
  <si>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</si>
  <si>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</si>
  <si>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</si>
  <si>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</si>
  <si>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</si>
  <si>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</si>
  <si>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</si>
  <si>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</si>
  <si>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</si>
  <si>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</si>
  <si>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</si>
  <si>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</si>
  <si>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</si>
  <si>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</si>
  <si>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</si>
  <si>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</si>
  <si>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</si>
  <si>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</si>
  <si>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</si>
  <si>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</si>
  <si>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</si>
  <si>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</si>
  <si>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</si>
  <si>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</si>
  <si>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</si>
  <si>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</si>
  <si>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</si>
  <si>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</si>
  <si>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</si>
  <si>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</si>
  <si>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</si>
  <si>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</si>
  <si>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</si>
  <si>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</si>
  <si>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</si>
  <si>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</si>
  <si>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</si>
  <si>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</si>
  <si>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</si>
  <si>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</si>
  <si>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</si>
  <si>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</si>
  <si>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</si>
  <si>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</si>
  <si>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</si>
  <si>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</si>
  <si>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</si>
  <si>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</si>
  <si>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</si>
  <si>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</si>
  <si>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</si>
  <si>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</si>
  <si>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</si>
  <si>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</si>
  <si>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</si>
  <si>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</si>
  <si>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</si>
  <si>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</si>
  <si>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</si>
  <si>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</si>
  <si>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</si>
  <si>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</si>
  <si>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</si>
  <si>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</si>
  <si>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</si>
  <si>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</si>
  <si>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</si>
  <si>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</si>
  <si>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</si>
  <si>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</si>
  <si>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</si>
  <si>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</si>
  <si>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</si>
  <si>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</si>
  <si>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</si>
  <si>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</si>
  <si>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</si>
  <si>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</si>
  <si>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</si>
  <si>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</si>
  <si>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</si>
  <si>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</si>
  <si>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</si>
  <si>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</si>
  <si>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</si>
  <si>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</si>
  <si>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</si>
  <si>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</si>
  <si>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</si>
  <si>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</si>
  <si>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</si>
  <si>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</si>
  <si>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</si>
  <si>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</si>
  <si>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</si>
  <si>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</si>
  <si>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</si>
  <si>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</si>
  <si>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</si>
  <si>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</si>
  <si>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</si>
  <si>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</si>
  <si>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</si>
  <si>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</si>
  <si>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</si>
  <si>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</si>
  <si>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</si>
  <si>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</si>
  <si>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</si>
  <si>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</si>
  <si>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</si>
  <si>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</si>
  <si>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</si>
  <si>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</si>
  <si>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</si>
  <si>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</si>
  <si>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</si>
  <si>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</si>
  <si>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</si>
  <si>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</si>
  <si>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</si>
  <si>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</si>
  <si>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</si>
  <si>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</si>
  <si>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</si>
  <si>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</si>
  <si>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</si>
  <si>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</si>
  <si>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</si>
  <si>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</si>
  <si>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</si>
  <si>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</si>
  <si>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</si>
  <si>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</si>
  <si>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</si>
  <si>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</si>
  <si>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</si>
  <si>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</si>
  <si>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</si>
  <si>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</si>
  <si>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</si>
  <si>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</si>
  <si>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</si>
  <si>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</si>
  <si>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</si>
  <si>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</si>
  <si>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</si>
  <si>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</si>
  <si>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</si>
  <si>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</si>
  <si>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</si>
  <si>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</si>
  <si>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</si>
  <si>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</si>
  <si>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</si>
  <si>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</si>
  <si>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</si>
  <si>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</si>
  <si>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</si>
  <si>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</si>
  <si>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</si>
  <si>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</si>
  <si>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</si>
  <si>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</si>
  <si>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</si>
  <si>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</si>
  <si>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</si>
  <si>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</si>
  <si>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</si>
  <si>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</si>
  <si>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</si>
  <si>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</si>
  <si>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</si>
  <si>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</si>
  <si>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</si>
  <si>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</si>
  <si>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</si>
  <si>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</si>
  <si>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</si>
  <si>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</si>
  <si>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</si>
  <si>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</si>
  <si>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</si>
  <si>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</si>
  <si>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</si>
  <si>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</si>
  <si>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</si>
  <si>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</si>
  <si>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</si>
  <si>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</si>
  <si>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</si>
  <si>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</si>
  <si>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</si>
  <si>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</si>
  <si>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</si>
  <si>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</si>
  <si>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</si>
  <si>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</si>
  <si>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</si>
  <si>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</si>
  <si>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</si>
  <si>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</si>
  <si>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</si>
  <si>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</si>
  <si>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</si>
  <si>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</si>
  <si>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</si>
  <si>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</si>
  <si>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</si>
  <si>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</si>
  <si>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</si>
  <si>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</si>
  <si>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</si>
  <si>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</si>
  <si>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</si>
  <si>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</si>
  <si>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</si>
  <si>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</si>
  <si>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</si>
  <si>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</si>
  <si>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</si>
  <si>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</si>
  <si>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</si>
  <si>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</si>
  <si>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</si>
  <si>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</si>
  <si>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</si>
  <si>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</si>
  <si>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</si>
  <si>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</si>
  <si>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</si>
  <si>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</si>
  <si>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</si>
  <si>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</si>
  <si>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</si>
  <si>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</si>
  <si>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</si>
  <si>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</si>
  <si>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</si>
  <si>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</si>
  <si>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</si>
  <si>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</si>
  <si>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</si>
  <si>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</si>
  <si>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</si>
  <si>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</si>
  <si>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</si>
  <si>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</si>
  <si>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</si>
  <si>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</si>
  <si>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</si>
  <si>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</si>
  <si>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</si>
  <si>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</si>
  <si>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</si>
  <si>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</si>
  <si>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</si>
  <si>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</si>
  <si>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</si>
  <si>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</si>
  <si>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</si>
  <si>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</si>
  <si>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</si>
  <si>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</si>
  <si>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</si>
  <si>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</si>
  <si>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</si>
  <si>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</si>
  <si>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</si>
  <si>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</si>
  <si>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</si>
  <si>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</si>
  <si>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</si>
  <si>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</si>
  <si>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</si>
  <si>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</si>
  <si>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</si>
  <si>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</si>
  <si>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</si>
  <si>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</si>
  <si>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</si>
  <si>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</si>
  <si>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</si>
  <si>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</si>
  <si>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</si>
  <si>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</si>
  <si>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</si>
  <si>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</si>
  <si>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</si>
  <si>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</si>
  <si>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</si>
  <si>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</si>
  <si>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</si>
  <si>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</si>
  <si>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</si>
  <si>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</si>
  <si>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</si>
  <si>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</si>
  <si>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</si>
  <si>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</si>
  <si>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</si>
  <si>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</si>
  <si>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</si>
  <si>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</si>
  <si>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</si>
  <si>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</si>
  <si>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</si>
  <si>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</si>
  <si>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</si>
  <si>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</si>
  <si>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</si>
  <si>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</si>
  <si>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</si>
  <si>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</si>
  <si>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</si>
  <si>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</si>
  <si>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</si>
  <si>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</si>
  <si>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</si>
  <si>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</si>
  <si>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</si>
  <si>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</si>
  <si>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</si>
  <si>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</si>
  <si>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</si>
  <si>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</si>
  <si>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</si>
  <si>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</si>
  <si>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</si>
  <si>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</si>
  <si>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</si>
  <si>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</si>
  <si>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</si>
  <si>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</si>
  <si>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</si>
  <si>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</si>
  <si>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</si>
  <si>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</si>
  <si>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</si>
  <si>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</si>
  <si>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</si>
  <si>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</si>
  <si>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</si>
  <si>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</si>
  <si>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</si>
  <si>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</si>
  <si>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</si>
  <si>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</si>
  <si>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</si>
  <si>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</si>
  <si>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</si>
  <si>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</si>
  <si>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</si>
  <si>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</si>
  <si>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</si>
  <si>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</si>
  <si>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</si>
  <si>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</si>
  <si>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</si>
  <si>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</si>
  <si>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</si>
  <si>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</si>
  <si>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</si>
  <si>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</si>
  <si>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</si>
  <si>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</si>
  <si>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</si>
  <si>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</si>
  <si>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</si>
  <si>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</si>
  <si>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</si>
  <si>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</si>
  <si>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</si>
  <si>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</si>
  <si>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</si>
  <si>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</si>
  <si>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</si>
  <si>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</si>
  <si>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</si>
  <si>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</si>
  <si>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</si>
  <si>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</si>
  <si>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</si>
  <si>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</si>
  <si>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</si>
  <si>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</si>
  <si>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</si>
  <si>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</si>
  <si>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</si>
  <si>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</si>
  <si>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</si>
  <si>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</si>
  <si>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</si>
  <si>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</si>
  <si>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</si>
  <si>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</si>
  <si>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</si>
  <si>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</si>
  <si>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</si>
  <si>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</si>
  <si>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</si>
  <si>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</si>
  <si>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</si>
  <si>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</si>
  <si>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</si>
  <si>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</si>
  <si>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</si>
  <si>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</si>
  <si>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</si>
  <si>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</si>
  <si>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</si>
  <si>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</si>
  <si>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</si>
  <si>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</si>
  <si>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</si>
  <si>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</si>
  <si>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</si>
  <si>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</si>
  <si>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</si>
  <si>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</si>
  <si>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</si>
  <si>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</si>
  <si>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</si>
  <si>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</si>
  <si>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</si>
  <si>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</si>
  <si>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</si>
  <si>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</si>
  <si>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</si>
  <si>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</si>
  <si>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</si>
  <si>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</si>
  <si>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</si>
  <si>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</si>
  <si>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</si>
  <si>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</si>
  <si>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</si>
  <si>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</si>
  <si>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</si>
  <si>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</si>
  <si>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</si>
  <si>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</si>
  <si>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</si>
  <si>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</si>
  <si>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</si>
  <si>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</si>
  <si>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</si>
  <si>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</si>
  <si>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</si>
  <si>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</si>
  <si>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</si>
  <si>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</si>
  <si>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</si>
  <si>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</si>
  <si>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</si>
  <si>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</si>
  <si>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</si>
  <si>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</si>
  <si>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</si>
  <si>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</si>
  <si>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</si>
  <si>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</si>
  <si>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</si>
  <si>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</si>
  <si>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</si>
  <si>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</si>
  <si>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</si>
  <si>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</si>
  <si>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</si>
  <si>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</si>
  <si>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</si>
  <si>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</si>
  <si>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</si>
  <si>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</si>
  <si>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</si>
  <si>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</si>
  <si>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</si>
  <si>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</si>
  <si>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</si>
  <si>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</si>
  <si>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</si>
  <si>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</si>
  <si>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</si>
  <si>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</si>
  <si>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</si>
  <si>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</si>
  <si>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</si>
  <si>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</si>
  <si>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</si>
  <si>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</si>
  <si>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</si>
  <si>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</si>
  <si>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</si>
  <si>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</si>
  <si>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</si>
  <si>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</si>
  <si>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</si>
  <si>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</si>
  <si>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</si>
  <si>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</si>
  <si>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</si>
  <si>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</si>
  <si>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</si>
  <si>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</si>
  <si>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</si>
  <si>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</si>
  <si>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</si>
  <si>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</si>
  <si>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</si>
  <si>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</si>
  <si>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</si>
  <si>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</si>
  <si>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</si>
  <si>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</si>
  <si>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</si>
  <si>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</si>
  <si>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</si>
  <si>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</si>
  <si>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</si>
  <si>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</si>
  <si>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</si>
  <si>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</si>
  <si>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</si>
  <si>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</si>
  <si>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</si>
  <si>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</si>
  <si>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</si>
  <si>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</si>
  <si>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</si>
  <si>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</si>
  <si>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</si>
  <si>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</si>
  <si>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</si>
  <si>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</si>
  <si>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</si>
  <si>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</si>
  <si>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</si>
  <si>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</si>
  <si>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</si>
  <si>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</si>
  <si>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</si>
  <si>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</si>
  <si>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</si>
  <si>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</si>
  <si>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</si>
  <si>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</si>
  <si>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</si>
  <si>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</si>
  <si>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</si>
  <si>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</si>
  <si>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</si>
  <si>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</si>
  <si>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</si>
  <si>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</si>
  <si>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</si>
  <si>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</si>
  <si>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</si>
  <si>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</si>
  <si>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</si>
  <si>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</si>
  <si>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</si>
  <si>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</si>
  <si>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</si>
  <si>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</si>
  <si>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</si>
  <si>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</si>
  <si>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</si>
  <si>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</si>
  <si>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</si>
  <si>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</si>
  <si>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</si>
  <si>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</si>
  <si>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</si>
  <si>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</si>
  <si>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</si>
  <si>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</si>
  <si>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</si>
  <si>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</si>
  <si>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</si>
  <si>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</si>
  <si>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</si>
  <si>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</si>
  <si>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</si>
  <si>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</si>
  <si>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</si>
  <si>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</si>
  <si>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</si>
  <si>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</si>
  <si>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</si>
  <si>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</si>
  <si>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</si>
  <si>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</si>
  <si>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</si>
  <si>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</si>
  <si>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</si>
  <si>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</si>
  <si>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</si>
  <si>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</si>
  <si>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</si>
  <si>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</si>
  <si>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</si>
  <si>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</si>
  <si>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</si>
  <si>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</si>
  <si>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</si>
  <si>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</si>
  <si>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</si>
  <si>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</si>
  <si>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</si>
  <si>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</si>
  <si>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</si>
  <si>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</si>
  <si>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</si>
  <si>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</si>
  <si>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</si>
  <si>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</si>
  <si>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</si>
  <si>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</si>
  <si>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</si>
  <si>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</si>
  <si>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</si>
  <si>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</si>
  <si>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</si>
  <si>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</si>
  <si>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</si>
  <si>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</si>
  <si>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</si>
  <si>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</si>
  <si>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</si>
  <si>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</si>
  <si>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</si>
  <si>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</si>
  <si>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</si>
  <si>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</si>
  <si>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</si>
  <si>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</si>
  <si>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</si>
  <si>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</si>
  <si>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</si>
  <si>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</si>
  <si>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</si>
  <si>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</si>
  <si>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</si>
  <si>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</si>
  <si>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</si>
  <si>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</si>
  <si>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</si>
  <si>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</si>
  <si>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</si>
  <si>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</si>
  <si>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</si>
  <si>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</si>
  <si>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</si>
  <si>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</si>
  <si>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</si>
  <si>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</si>
  <si>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</si>
  <si>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</si>
  <si>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</si>
  <si>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</si>
  <si>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</si>
  <si>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</si>
  <si>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</si>
  <si>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</si>
  <si>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</si>
  <si>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</si>
  <si>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</si>
  <si>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</si>
  <si>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</si>
  <si>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</si>
  <si>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</si>
  <si>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</si>
  <si>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</si>
  <si>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</si>
  <si>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</si>
  <si>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</si>
  <si>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</si>
  <si>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</si>
  <si>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</si>
  <si>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</si>
  <si>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</si>
  <si>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</si>
  <si>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</si>
  <si>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</si>
  <si>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</si>
  <si>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</si>
  <si>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</si>
  <si>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</si>
  <si>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</si>
  <si>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</si>
  <si>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</si>
  <si>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</si>
  <si>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</si>
  <si>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</si>
  <si>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</si>
  <si>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</si>
  <si>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</si>
  <si>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</si>
  <si>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</si>
  <si>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</si>
  <si>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</si>
  <si>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</si>
  <si>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</si>
  <si>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</si>
  <si>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</si>
  <si>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</si>
  <si>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</si>
  <si>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</si>
  <si>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</si>
  <si>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</si>
  <si>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</si>
  <si>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</si>
  <si>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</si>
  <si>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</si>
  <si>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</si>
  <si>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</si>
  <si>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</si>
  <si>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</si>
  <si>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</si>
  <si>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</si>
  <si>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</si>
  <si>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</si>
  <si>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</si>
  <si>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</si>
  <si>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</si>
  <si>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</si>
  <si>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</si>
  <si>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</si>
  <si>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</si>
  <si>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</si>
  <si>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</si>
  <si>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</si>
  <si>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</si>
  <si>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</si>
  <si>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</si>
  <si>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</si>
  <si>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</si>
  <si>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</si>
  <si>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</si>
  <si>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</si>
  <si>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</si>
  <si>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</si>
  <si>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</si>
  <si>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</si>
  <si>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</si>
  <si>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</si>
  <si>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</si>
  <si>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</si>
  <si>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</si>
  <si>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</si>
  <si>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</si>
  <si>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</si>
  <si>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</si>
  <si>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</si>
  <si>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</si>
  <si>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</si>
  <si>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</si>
  <si>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</si>
  <si>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</si>
  <si>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</si>
  <si>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</si>
  <si>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</si>
  <si>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</si>
  <si>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</si>
  <si>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</si>
  <si>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</si>
  <si>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</si>
  <si>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</si>
  <si>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</si>
  <si>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</si>
  <si>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</si>
  <si>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</si>
  <si>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</si>
  <si>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</si>
  <si>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</si>
  <si>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</si>
  <si>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</si>
  <si>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</si>
  <si>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</si>
  <si>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</si>
  <si>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</si>
  <si>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</si>
  <si>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</si>
  <si>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</si>
  <si>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</si>
  <si>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</si>
  <si>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</si>
  <si>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</si>
  <si>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</si>
  <si>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</si>
  <si>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</si>
  <si>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</si>
  <si>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</si>
  <si>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</si>
  <si>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</si>
  <si>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</si>
  <si>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</si>
  <si>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</si>
  <si>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</si>
  <si>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</si>
  <si>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</si>
  <si>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</si>
  <si>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</si>
  <si>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</si>
  <si>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</si>
  <si>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</si>
  <si>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</si>
  <si>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</si>
  <si>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</si>
  <si>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</si>
  <si>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</si>
  <si>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</si>
  <si>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</si>
  <si>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</si>
  <si>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</si>
  <si>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</si>
  <si>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</si>
  <si>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</si>
  <si>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</si>
  <si>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</si>
  <si>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</si>
  <si>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</si>
  <si>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</si>
  <si>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</si>
  <si>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</si>
  <si>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</si>
  <si>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</si>
  <si>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</si>
  <si>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</si>
  <si>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</si>
  <si>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</si>
  <si>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</si>
  <si>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</si>
  <si>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</si>
  <si>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</si>
  <si>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</si>
  <si>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</si>
  <si>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</si>
  <si>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</si>
  <si>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</si>
  <si>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</si>
  <si>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</si>
  <si>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</si>
  <si>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</si>
  <si>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</si>
  <si>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</si>
  <si>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</si>
  <si>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</si>
  <si>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</si>
  <si>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</si>
  <si>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</si>
  <si>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</si>
  <si>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</si>
  <si>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</si>
  <si>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</si>
  <si>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</si>
  <si>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</si>
  <si>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</si>
  <si>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</si>
  <si>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</si>
  <si>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</si>
  <si>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</si>
  <si>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</si>
  <si>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</si>
  <si>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</si>
  <si>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</si>
  <si>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</si>
  <si>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</si>
  <si>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</si>
  <si>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</si>
  <si>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</si>
  <si>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</si>
  <si>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</si>
  <si>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</si>
  <si>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</si>
  <si>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</si>
  <si>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</si>
  <si>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</si>
  <si>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</si>
  <si>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</si>
  <si>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</si>
  <si>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</si>
  <si>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</si>
  <si>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</si>
  <si>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</si>
  <si>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</si>
  <si>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</si>
  <si>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</si>
  <si>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</si>
  <si>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</si>
  <si>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</si>
  <si>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</si>
  <si>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</si>
  <si>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</si>
  <si>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</si>
  <si>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</si>
  <si>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</si>
  <si>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</si>
  <si>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</si>
  <si>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</si>
  <si>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</si>
  <si>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</si>
  <si>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</si>
  <si>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</si>
  <si>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</si>
  <si>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</si>
  <si>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</si>
  <si>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</si>
  <si>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</si>
  <si>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</si>
  <si>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</si>
  <si>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</si>
  <si>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</si>
  <si>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</si>
  <si>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</si>
  <si>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</si>
  <si>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</si>
  <si>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</si>
  <si>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</si>
  <si>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</si>
  <si>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</si>
  <si>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</si>
  <si>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</si>
  <si>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</si>
  <si>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</si>
  <si>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</si>
  <si>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</si>
  <si>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</si>
  <si>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</si>
  <si>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</si>
  <si>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</si>
  <si>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</si>
  <si>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</si>
  <si>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</si>
  <si>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</si>
  <si>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</si>
  <si>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</si>
  <si>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</si>
  <si>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</si>
  <si>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</si>
  <si>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</si>
  <si>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</si>
  <si>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</si>
  <si>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</si>
  <si>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</si>
  <si>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</si>
  <si>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</si>
  <si>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</si>
  <si>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</si>
  <si>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</si>
  <si>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</si>
  <si>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</si>
  <si>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</si>
  <si>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</si>
  <si>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</si>
  <si>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</si>
  <si>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</si>
  <si>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</si>
  <si>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</si>
  <si>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</si>
  <si>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</si>
  <si>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</si>
  <si>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</si>
  <si>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</si>
  <si>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</si>
  <si>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</si>
  <si>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</si>
  <si>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</si>
  <si>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</si>
  <si>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</si>
  <si>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</si>
  <si>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</si>
  <si>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</si>
  <si>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</si>
  <si>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</si>
  <si>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</si>
  <si>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</si>
  <si>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</si>
  <si>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</si>
  <si>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</si>
  <si>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</si>
  <si>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</si>
  <si>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</si>
  <si>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</si>
  <si>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</si>
  <si>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</si>
  <si>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</si>
  <si>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</si>
  <si>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</si>
  <si>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</si>
  <si>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</si>
  <si>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</si>
  <si>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</si>
  <si>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</si>
  <si>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</si>
  <si>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</si>
  <si>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</si>
  <si>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</si>
  <si>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</si>
  <si>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</si>
  <si>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</si>
  <si>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</si>
  <si>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</si>
  <si>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</si>
  <si>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</si>
  <si>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</si>
  <si>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</si>
  <si>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</si>
  <si>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</si>
  <si>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</si>
  <si>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</si>
  <si>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</si>
  <si>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</si>
  <si>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</si>
  <si>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</si>
  <si>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</si>
  <si>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</si>
  <si>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</si>
  <si>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</si>
  <si>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</si>
  <si>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</si>
  <si>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</si>
  <si>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</si>
  <si>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</si>
  <si>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</si>
  <si>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</si>
  <si>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</si>
  <si>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</si>
  <si>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</si>
  <si>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</si>
  <si>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</si>
  <si>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</si>
  <si>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</si>
  <si>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</si>
  <si>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</si>
  <si>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</si>
  <si>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</si>
  <si>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</si>
  <si>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</si>
  <si>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</si>
  <si>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</si>
  <si>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</si>
  <si>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</si>
  <si>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</si>
  <si>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</si>
  <si>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</si>
  <si>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</si>
  <si>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</si>
  <si>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</si>
  <si>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</si>
  <si>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</si>
  <si>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</si>
  <si>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</si>
  <si>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</si>
  <si>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</si>
  <si>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</si>
  <si>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</si>
  <si>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</si>
  <si>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</si>
  <si>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</si>
  <si>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</si>
  <si>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</si>
  <si>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</si>
  <si>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</si>
  <si>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</si>
  <si>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</si>
  <si>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</si>
  <si>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</si>
  <si>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</si>
  <si>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</si>
  <si>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</si>
  <si>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</si>
  <si>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</si>
  <si>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</si>
  <si>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</si>
  <si>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</si>
  <si>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</si>
  <si>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</si>
  <si>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</si>
  <si>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</si>
  <si>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</si>
  <si>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</si>
  <si>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</si>
  <si>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</si>
  <si>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</si>
  <si>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</si>
  <si>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</si>
  <si>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</si>
  <si>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</si>
  <si>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</si>
  <si>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</si>
  <si>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</si>
  <si>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</si>
  <si>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</si>
  <si>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</si>
  <si>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</si>
  <si>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</si>
  <si>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</si>
  <si>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</si>
  <si>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</si>
  <si>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</si>
  <si>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</si>
  <si>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</si>
  <si>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</si>
  <si>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</si>
  <si>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</si>
  <si>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</si>
  <si>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</si>
  <si>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</si>
  <si>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</si>
  <si>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</si>
  <si>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</si>
  <si>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</si>
  <si>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</si>
  <si>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</si>
  <si>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</si>
  <si>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</si>
  <si>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</si>
  <si>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</si>
  <si>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</si>
  <si>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</si>
  <si>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</si>
  <si>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</si>
  <si>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</si>
  <si>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</si>
  <si>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</si>
  <si>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</si>
  <si>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</si>
  <si>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</si>
  <si>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</si>
  <si>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</si>
  <si>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</si>
  <si>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</si>
  <si>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</si>
  <si>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</si>
  <si>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</si>
  <si>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</si>
  <si>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</si>
  <si>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</si>
  <si>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</si>
  <si>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</si>
  <si>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</si>
  <si>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</si>
  <si>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</si>
  <si>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</si>
  <si>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</si>
  <si>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</si>
  <si>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</si>
  <si>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</si>
  <si>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</si>
  <si>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</si>
  <si>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</si>
  <si>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</si>
  <si>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</si>
  <si>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</si>
  <si>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</si>
  <si>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</si>
  <si>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</si>
  <si>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</si>
  <si>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</si>
  <si>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</si>
  <si>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</si>
  <si>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</si>
  <si>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</si>
  <si>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</si>
  <si>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</si>
  <si>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</si>
  <si>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</si>
  <si>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</si>
  <si>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</si>
  <si>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</si>
  <si>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</si>
  <si>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</si>
  <si>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</si>
  <si>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</si>
  <si>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</si>
  <si>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</si>
  <si>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</si>
  <si>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</si>
  <si>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</si>
  <si>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</si>
  <si>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</si>
  <si>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</si>
  <si>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</si>
  <si>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</si>
  <si>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</si>
  <si>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</si>
  <si>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</si>
  <si>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</si>
  <si>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</si>
  <si>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</si>
  <si>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</si>
  <si>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</si>
  <si>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</si>
  <si>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</si>
  <si>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</si>
  <si>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</si>
  <si>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</si>
  <si>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</si>
  <si>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</si>
  <si>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</si>
  <si>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</si>
  <si>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</si>
  <si>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</si>
  <si>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</si>
  <si>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</si>
  <si>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</si>
  <si>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</si>
  <si>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</si>
  <si>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</si>
  <si>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</si>
  <si>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</si>
  <si>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</si>
  <si>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</si>
  <si>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</si>
  <si>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</si>
  <si>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</si>
  <si>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</si>
  <si>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</si>
  <si>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</si>
  <si>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</si>
  <si>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</si>
  <si>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</si>
  <si>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</si>
  <si>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</si>
  <si>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</si>
  <si>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</si>
  <si>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</si>
  <si>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</si>
  <si>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</si>
  <si>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</si>
  <si>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</si>
  <si>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</si>
  <si>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</si>
  <si>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</si>
  <si>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</si>
  <si>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</si>
  <si>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</si>
  <si>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</si>
  <si>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</si>
  <si>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</si>
  <si>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</si>
  <si>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</si>
  <si>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</si>
  <si>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</si>
  <si>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</si>
  <si>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</si>
  <si>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</si>
  <si>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</si>
  <si>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</si>
  <si>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</si>
  <si>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</si>
  <si>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</si>
  <si>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</si>
  <si>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</si>
  <si>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</si>
  <si>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</si>
  <si>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</si>
  <si>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</si>
  <si>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</si>
  <si>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</si>
  <si>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</si>
  <si>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</si>
  <si>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</si>
  <si>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</si>
  <si>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</si>
  <si>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</si>
  <si>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</si>
  <si>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</si>
  <si>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</si>
  <si>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</si>
  <si>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</si>
  <si>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</si>
  <si>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</si>
  <si>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</si>
  <si>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</si>
  <si>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</si>
  <si>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</si>
  <si>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</si>
  <si>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</si>
  <si>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</si>
  <si>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</si>
  <si>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</si>
  <si>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</si>
  <si>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</si>
  <si>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</si>
  <si>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</si>
  <si>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</si>
  <si>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</si>
  <si>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</si>
  <si>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</si>
  <si>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</si>
  <si>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</si>
  <si>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</si>
  <si>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</si>
  <si>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</si>
  <si>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</si>
  <si>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</si>
  <si>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</si>
  <si>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</si>
  <si>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</si>
  <si>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</si>
  <si>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</si>
  <si>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</si>
  <si>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</si>
  <si>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</si>
  <si>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</si>
  <si>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</si>
  <si>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</si>
  <si>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</si>
  <si>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</si>
  <si>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</si>
  <si>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</si>
  <si>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</si>
  <si>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</si>
  <si>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</si>
  <si>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</si>
  <si>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</si>
  <si>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</si>
  <si>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</si>
  <si>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</si>
  <si>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</si>
  <si>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</si>
  <si>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</si>
  <si>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</si>
  <si>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</si>
  <si>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</si>
  <si>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</si>
  <si>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</si>
  <si>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</si>
  <si>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</si>
  <si>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</si>
  <si>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</si>
  <si>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</si>
  <si>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</si>
  <si>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</si>
  <si>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</si>
  <si>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</si>
  <si>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</si>
  <si>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</si>
  <si>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</si>
  <si>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</si>
  <si>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</si>
  <si>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</si>
  <si>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</si>
  <si>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</si>
  <si>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</si>
  <si>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</si>
  <si>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</si>
  <si>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</si>
  <si>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</si>
  <si>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</si>
  <si>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</si>
  <si>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</si>
  <si>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</si>
  <si>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</si>
  <si>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</si>
  <si>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</si>
  <si>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</si>
  <si>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</si>
  <si>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</si>
  <si>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</si>
  <si>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</si>
  <si>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</si>
  <si>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</si>
  <si>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</si>
  <si>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</si>
  <si>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</si>
  <si>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</si>
  <si>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</si>
  <si>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</si>
  <si>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</si>
  <si>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</si>
  <si>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</si>
  <si>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</si>
  <si>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</si>
  <si>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</si>
  <si>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</si>
  <si>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</si>
  <si>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</si>
  <si>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</si>
  <si>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</si>
  <si>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</si>
  <si>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</si>
  <si>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</si>
  <si>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</si>
  <si>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</si>
  <si>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</si>
  <si>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</si>
  <si>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</si>
  <si>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</si>
  <si>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</si>
  <si>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</si>
  <si>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</si>
  <si>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</si>
  <si>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</si>
  <si>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</si>
  <si>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</si>
  <si>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</si>
  <si>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</si>
  <si>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</si>
  <si>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</si>
  <si>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</si>
  <si>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</si>
  <si>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</si>
  <si>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</si>
  <si>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</si>
  <si>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</si>
  <si>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</si>
  <si>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</si>
  <si>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</si>
  <si>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</si>
  <si>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</si>
  <si>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</si>
  <si>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</si>
  <si>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</si>
  <si>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</si>
  <si>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</si>
  <si>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</si>
  <si>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</si>
  <si>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</si>
  <si>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</si>
  <si>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</si>
  <si>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</si>
  <si>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</si>
  <si>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</si>
  <si>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</si>
  <si>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</si>
  <si>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</si>
  <si>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</si>
  <si>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</si>
  <si>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</si>
  <si>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</si>
  <si>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</si>
  <si>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</si>
  <si>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</si>
  <si>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</si>
  <si>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</si>
  <si>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</si>
  <si>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</si>
  <si>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</si>
  <si>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</si>
  <si>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</si>
  <si>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</si>
  <si>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</si>
  <si>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</si>
  <si>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</si>
  <si>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</si>
  <si>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</si>
  <si>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</si>
  <si>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</si>
  <si>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</si>
  <si>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</si>
  <si>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</si>
  <si>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</si>
  <si>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</si>
  <si>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</si>
  <si>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</si>
  <si>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</si>
  <si>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</si>
  <si>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</si>
  <si>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</si>
  <si>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</si>
  <si>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</si>
  <si>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</si>
  <si>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</si>
  <si>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</si>
  <si>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</si>
  <si>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</si>
  <si>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</si>
  <si>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</si>
  <si>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</si>
  <si>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</si>
  <si>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</si>
  <si>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</si>
  <si>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</si>
  <si>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</si>
  <si>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</si>
  <si>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</si>
  <si>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</si>
  <si>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</si>
  <si>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</si>
  <si>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</si>
  <si>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</si>
  <si>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</si>
  <si>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</si>
  <si>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</si>
  <si>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</si>
  <si>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</si>
  <si>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</si>
  <si>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</si>
  <si>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</si>
  <si>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</si>
  <si>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</si>
  <si>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</si>
  <si>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</si>
  <si>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</si>
  <si>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</si>
  <si>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</si>
  <si>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</si>
  <si>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</si>
  <si>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</si>
  <si>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</si>
  <si>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</si>
  <si>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</si>
  <si>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</si>
  <si>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</si>
  <si>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</si>
  <si>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</si>
  <si>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</si>
  <si>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</si>
  <si>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</si>
  <si>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</si>
  <si>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</si>
  <si>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</si>
  <si>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</si>
  <si>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</si>
  <si>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</si>
  <si>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</si>
  <si>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</si>
  <si>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</si>
  <si>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</si>
  <si>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</si>
  <si>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</si>
  <si>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</si>
  <si>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</si>
  <si>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</si>
  <si>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</si>
  <si>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</si>
  <si>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</si>
  <si>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</si>
  <si>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</si>
  <si>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</si>
  <si>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</si>
  <si>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</si>
  <si>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</si>
  <si>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</si>
  <si>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</si>
  <si>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</si>
  <si>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</si>
  <si>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</si>
  <si>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</si>
  <si>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</si>
  <si>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</si>
  <si>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</si>
  <si>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</si>
  <si>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</si>
  <si>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</si>
  <si>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</si>
  <si>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</si>
  <si>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</si>
  <si>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</si>
  <si>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</si>
  <si>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</si>
  <si>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</si>
  <si>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</si>
  <si>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</si>
  <si>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</si>
  <si>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</si>
  <si>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</si>
  <si>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</si>
  <si>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</si>
  <si>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</si>
  <si>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</si>
  <si>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</si>
  <si>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</si>
  <si>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</si>
  <si>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</si>
  <si>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</si>
  <si>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</si>
  <si>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</si>
  <si>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</si>
  <si>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</si>
  <si>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</si>
  <si>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</si>
  <si>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</si>
  <si>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</si>
  <si>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</si>
  <si>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</si>
  <si>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</si>
  <si>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</si>
  <si>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</si>
  <si>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</si>
  <si>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</si>
  <si>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</si>
  <si>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</si>
  <si>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</si>
  <si>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</si>
  <si>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</si>
  <si>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</si>
  <si>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</si>
  <si>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</si>
  <si>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</si>
  <si>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</si>
  <si>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</si>
  <si>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</si>
  <si>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</si>
  <si>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</si>
  <si>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</si>
  <si>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</si>
  <si>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</si>
  <si>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</si>
  <si>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</si>
  <si>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</si>
  <si>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</si>
  <si>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</si>
  <si>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</si>
  <si>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</si>
  <si>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</si>
  <si>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</si>
  <si>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</si>
  <si>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</si>
  <si>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</si>
  <si>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</si>
  <si>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</si>
  <si>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</si>
  <si>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</si>
  <si>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</si>
  <si>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</si>
  <si>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</si>
  <si>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</si>
  <si>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</si>
  <si>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</si>
  <si>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</si>
  <si>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</si>
  <si>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</si>
  <si>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</si>
  <si>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</si>
  <si>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</si>
  <si>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</si>
  <si>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</si>
  <si>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</si>
  <si>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</si>
  <si>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</si>
  <si>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</si>
  <si>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</si>
  <si>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</si>
  <si>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</si>
  <si>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</si>
  <si>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</si>
  <si>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</si>
  <si>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</si>
  <si>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</si>
  <si>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</si>
  <si>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</si>
  <si>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</si>
  <si>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</si>
  <si>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</si>
  <si>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</si>
  <si>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</si>
  <si>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</si>
  <si>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</si>
  <si>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</si>
  <si>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</si>
  <si>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</si>
  <si>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</si>
  <si>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</si>
  <si>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</si>
  <si>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</si>
  <si>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</si>
  <si>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</si>
  <si>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</si>
  <si>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</si>
  <si>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</si>
  <si>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</si>
  <si>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</si>
  <si>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</si>
  <si>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</si>
  <si>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</si>
  <si>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</si>
  <si>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</si>
  <si>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</si>
  <si>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</si>
  <si>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</si>
  <si>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</si>
  <si>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</si>
  <si>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</si>
  <si>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</si>
  <si>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</si>
  <si>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</si>
  <si>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</si>
  <si>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</si>
  <si>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</si>
  <si>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</si>
  <si>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</si>
  <si>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</si>
  <si>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</si>
  <si>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</si>
  <si>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</si>
  <si>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</si>
  <si>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</si>
  <si>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</si>
  <si>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</si>
  <si>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</si>
  <si>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</si>
  <si>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</si>
  <si>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</si>
  <si>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</si>
  <si>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</si>
  <si>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</si>
  <si>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</si>
  <si>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</si>
  <si>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</si>
  <si>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</si>
  <si>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</si>
  <si>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</si>
  <si>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</si>
  <si>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</si>
  <si>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</si>
  <si>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</si>
  <si>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</si>
  <si>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</si>
  <si>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</si>
  <si>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</si>
  <si>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</si>
  <si>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</si>
  <si>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</si>
  <si>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</si>
  <si>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</si>
  <si>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</si>
  <si>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</si>
  <si>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</si>
  <si>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</si>
  <si>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</si>
  <si>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</si>
  <si>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</si>
  <si>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</si>
  <si>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</si>
  <si>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</si>
  <si>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</si>
  <si>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</si>
  <si>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</si>
  <si>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</si>
  <si>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</si>
  <si>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</si>
  <si>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</si>
  <si>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</si>
  <si>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</si>
  <si>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</si>
  <si>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</si>
  <si>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</si>
  <si>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</si>
  <si>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</si>
  <si>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</si>
  <si>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</si>
  <si>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</si>
  <si>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</si>
  <si>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</si>
  <si>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</si>
  <si>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</si>
  <si>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</si>
  <si>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</si>
  <si>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</si>
  <si>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</si>
  <si>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</si>
  <si>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</si>
  <si>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</si>
  <si>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</si>
  <si>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</si>
  <si>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</si>
  <si>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</si>
  <si>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</si>
  <si>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</si>
  <si>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</si>
  <si>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</si>
  <si>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</si>
  <si>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</si>
  <si>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</si>
  <si>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</si>
  <si>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</si>
  <si>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</si>
  <si>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</si>
  <si>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</si>
  <si>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</si>
  <si>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</si>
  <si>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</si>
  <si>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</si>
  <si>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</si>
  <si>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</si>
  <si>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</si>
  <si>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</si>
  <si>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</si>
  <si>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</si>
  <si>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</si>
  <si>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</si>
  <si>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</si>
  <si>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</si>
  <si>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</si>
  <si>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</si>
  <si>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</si>
  <si>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</si>
  <si>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</si>
  <si>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</si>
  <si>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</si>
  <si>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</si>
  <si>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</si>
  <si>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</si>
  <si>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</si>
  <si>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</si>
  <si>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</si>
  <si>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</si>
  <si>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</si>
  <si>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</si>
  <si>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</si>
  <si>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</si>
  <si>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</si>
  <si>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</si>
  <si>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</si>
  <si>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</si>
  <si>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</si>
  <si>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</si>
  <si>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</si>
  <si>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</si>
  <si>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</si>
  <si>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</si>
  <si>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</si>
  <si>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</si>
  <si>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</si>
  <si>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</si>
  <si>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</si>
  <si>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</si>
  <si>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</si>
  <si>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</si>
  <si>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</si>
  <si>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</si>
  <si>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</si>
  <si>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</si>
  <si>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</si>
  <si>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</si>
  <si>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</si>
  <si>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</si>
  <si>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</si>
  <si>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</si>
  <si>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</si>
  <si>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</si>
  <si>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</si>
  <si>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</si>
  <si>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</si>
  <si>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</si>
  <si>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</si>
  <si>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</si>
  <si>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</si>
  <si>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</si>
  <si>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</si>
  <si>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</si>
  <si>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</si>
  <si>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</si>
  <si>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</si>
  <si>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</si>
  <si>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</si>
  <si>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</si>
  <si>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</si>
  <si>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</si>
  <si>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</si>
  <si>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</si>
  <si>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</si>
  <si>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</si>
  <si>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</si>
  <si>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</si>
  <si>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</si>
  <si>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</si>
  <si>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</si>
  <si>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</si>
  <si>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</si>
  <si>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</si>
  <si>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</si>
  <si>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</si>
  <si>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</si>
  <si>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</si>
  <si>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</si>
  <si>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</si>
  <si>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</si>
  <si>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</si>
  <si>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</si>
  <si>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</si>
  <si>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</si>
  <si>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</si>
  <si>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</si>
  <si>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</si>
  <si>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</si>
  <si>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</si>
  <si>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</si>
  <si>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</si>
  <si>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</si>
  <si>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</si>
  <si>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</si>
  <si>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</si>
  <si>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</si>
  <si>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</si>
  <si>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</si>
  <si>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</si>
  <si>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</si>
  <si>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</si>
  <si>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</si>
  <si>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</si>
  <si>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</si>
  <si>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</si>
  <si>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</si>
  <si>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</si>
  <si>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</si>
  <si>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</si>
  <si>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</si>
  <si>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</si>
  <si>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</si>
  <si>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</si>
  <si>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</si>
  <si>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</si>
  <si>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</si>
  <si>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</si>
  <si>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</si>
  <si>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</si>
  <si>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</si>
  <si>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</si>
  <si>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</si>
  <si>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</si>
  <si>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</si>
  <si>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</si>
  <si>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</si>
  <si>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</si>
  <si>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</si>
  <si>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</si>
  <si>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</si>
  <si>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</si>
  <si>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</si>
  <si>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</si>
  <si>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</si>
  <si>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</si>
  <si>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</si>
  <si>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</si>
  <si>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</si>
  <si>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</si>
  <si>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</si>
  <si>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</si>
  <si>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</si>
  <si>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</si>
  <si>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</si>
  <si>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</si>
  <si>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</si>
  <si>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</si>
  <si>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</si>
  <si>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</si>
  <si>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</si>
  <si>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</si>
  <si>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</si>
  <si>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</si>
  <si>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</si>
  <si>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</si>
  <si>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</si>
  <si>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</si>
  <si>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</si>
  <si>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</si>
  <si>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</si>
  <si>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</si>
  <si>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</si>
  <si>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</si>
  <si>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</si>
  <si>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</si>
  <si>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</si>
  <si>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</si>
  <si>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</si>
  <si>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</si>
  <si>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</si>
  <si>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</si>
  <si>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</si>
  <si>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</si>
  <si>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</si>
  <si>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</si>
  <si>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</si>
  <si>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</si>
  <si>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</si>
  <si>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</si>
  <si>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</si>
  <si>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</si>
  <si>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</si>
  <si>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</si>
  <si>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</si>
  <si>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</si>
  <si>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</si>
  <si>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</si>
  <si>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</si>
  <si>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</si>
  <si>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</si>
  <si>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</si>
  <si>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</si>
  <si>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</si>
  <si>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</si>
  <si>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</si>
  <si>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</si>
  <si>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</si>
  <si>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</si>
  <si>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</si>
  <si>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</si>
  <si>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</si>
  <si>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</si>
  <si>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</si>
  <si>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</si>
  <si>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</si>
  <si>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</si>
  <si>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</si>
  <si>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</si>
  <si>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</si>
  <si>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</si>
  <si>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</si>
  <si>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</si>
  <si>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</si>
  <si>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</si>
  <si>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</si>
  <si>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</si>
  <si>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</si>
  <si>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</si>
  <si>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</si>
  <si>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</si>
  <si>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</si>
  <si>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</si>
  <si>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</si>
  <si>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</si>
  <si>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</si>
  <si>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</si>
  <si>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</si>
  <si>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</si>
  <si>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</si>
  <si>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</si>
  <si>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</si>
  <si>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</si>
  <si>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</si>
  <si>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</si>
  <si>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</si>
  <si>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</si>
  <si>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</si>
  <si>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</si>
  <si>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</si>
  <si>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</si>
  <si>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</si>
  <si>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</si>
  <si>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</si>
  <si>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</si>
  <si>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</si>
  <si>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</si>
  <si>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</si>
  <si>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</si>
  <si>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</si>
  <si>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</si>
  <si>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</si>
  <si>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</si>
  <si>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</si>
  <si>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</si>
  <si>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</si>
  <si>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</si>
  <si>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</si>
  <si>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</si>
  <si>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</si>
  <si>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</si>
  <si>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</si>
  <si>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</si>
  <si>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</si>
  <si>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</si>
  <si>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</si>
  <si>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</si>
  <si>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</si>
  <si>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</si>
  <si>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</si>
  <si>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</si>
  <si>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</si>
  <si>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</si>
  <si>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</si>
  <si>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</si>
  <si>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</si>
  <si>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</si>
  <si>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</si>
  <si>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</si>
  <si>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</si>
  <si>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</si>
  <si>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</si>
  <si>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</si>
  <si>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</si>
  <si>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</si>
  <si>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</si>
  <si>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</si>
  <si>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</si>
  <si>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</si>
  <si>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</si>
  <si>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</si>
  <si>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</si>
  <si>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</si>
  <si>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</si>
  <si>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</si>
  <si>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</si>
  <si>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</si>
  <si>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</si>
  <si>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</si>
  <si>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</si>
  <si>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</si>
  <si>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</si>
  <si>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</si>
  <si>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</si>
  <si>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</si>
  <si>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</si>
  <si>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</si>
  <si>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</si>
  <si>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</si>
  <si>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</si>
  <si>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</si>
  <si>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</si>
  <si>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</si>
  <si>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</si>
  <si>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</si>
  <si>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</si>
  <si>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</si>
  <si>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</si>
  <si>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</si>
  <si>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</si>
  <si>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</si>
  <si>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</si>
  <si>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</si>
  <si>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</si>
  <si>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</si>
  <si>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</si>
  <si>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</si>
  <si>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</si>
  <si>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</si>
  <si>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</si>
  <si>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</si>
  <si>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</si>
  <si>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</si>
  <si>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</si>
  <si>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</si>
  <si>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</si>
  <si>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</si>
  <si>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</si>
  <si>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</si>
  <si>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</si>
  <si>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</si>
  <si>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</si>
  <si>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</si>
  <si>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</si>
  <si>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</si>
  <si>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</si>
  <si>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</si>
  <si>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</si>
  <si>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</si>
  <si>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</si>
  <si>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</si>
  <si>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</si>
  <si>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</si>
  <si>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</si>
  <si>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</si>
  <si>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</si>
  <si>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</si>
  <si>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</si>
  <si>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</si>
  <si>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</si>
  <si>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</si>
  <si>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</si>
  <si>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</si>
  <si>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</si>
  <si>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</si>
  <si>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</si>
  <si>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</si>
  <si>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</si>
  <si>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</si>
  <si>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</si>
  <si>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</si>
  <si>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</si>
  <si>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</si>
  <si>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</si>
  <si>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</si>
  <si>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</si>
  <si>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</si>
  <si>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</si>
  <si>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</si>
  <si>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</si>
  <si>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</si>
  <si>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</si>
  <si>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</si>
  <si>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</si>
  <si>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</si>
  <si>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</si>
  <si>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</si>
  <si>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</si>
  <si>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</si>
  <si>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</si>
  <si>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</si>
  <si>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</si>
  <si>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</si>
  <si>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</si>
  <si>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</si>
  <si>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</si>
  <si>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</si>
  <si>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</si>
  <si>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</si>
  <si>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</si>
  <si>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</si>
  <si>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</si>
  <si>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</si>
  <si>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</si>
  <si>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</si>
  <si>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</si>
  <si>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</si>
  <si>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</si>
  <si>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</si>
  <si>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</si>
  <si>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</si>
  <si>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</si>
  <si>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</si>
  <si>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</si>
  <si>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</si>
  <si>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</si>
  <si>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</si>
  <si>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</si>
  <si>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</si>
  <si>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</si>
  <si>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</si>
  <si>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</si>
  <si>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</si>
  <si>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</si>
  <si>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</si>
  <si>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</si>
  <si>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</si>
  <si>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</si>
  <si>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</si>
  <si>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</si>
  <si>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</si>
  <si>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</si>
  <si>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</si>
  <si>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</si>
  <si>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</si>
  <si>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</si>
  <si>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</si>
  <si>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</si>
  <si>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</si>
  <si>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</si>
  <si>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</si>
  <si>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</si>
  <si>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</si>
  <si>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</si>
  <si>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</si>
  <si>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</si>
  <si>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</si>
  <si>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</si>
  <si>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</si>
  <si>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</si>
  <si>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</si>
  <si>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</si>
  <si>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</si>
  <si>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</si>
  <si>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</si>
  <si>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</si>
  <si>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</si>
  <si>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</si>
  <si>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</si>
  <si>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</si>
  <si>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</si>
  <si>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</si>
  <si>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</si>
  <si>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</si>
  <si>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</si>
  <si>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</si>
  <si>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</si>
  <si>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</si>
  <si>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</si>
  <si>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</si>
  <si>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</si>
  <si>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</si>
  <si>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</si>
  <si>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</si>
  <si>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</si>
  <si>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</si>
  <si>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</si>
  <si>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</si>
  <si>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</si>
  <si>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</si>
  <si>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</si>
  <si>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</si>
  <si>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</si>
  <si>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</si>
  <si>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</si>
  <si>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</si>
  <si>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</si>
  <si>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</si>
  <si>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</si>
  <si>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</si>
  <si>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</si>
  <si>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</si>
  <si>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</si>
  <si>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</si>
  <si>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</si>
  <si>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</si>
  <si>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</si>
  <si>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</si>
  <si>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</si>
  <si>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</si>
  <si>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</si>
  <si>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</si>
  <si>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</si>
  <si>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</si>
  <si>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</si>
  <si>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</si>
  <si>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</si>
  <si>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</si>
  <si>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</si>
  <si>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</si>
  <si>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</si>
  <si>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</si>
  <si>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</si>
  <si>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</si>
  <si>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</si>
  <si>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</si>
  <si>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</si>
  <si>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</si>
  <si>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</si>
  <si>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</si>
  <si>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</si>
  <si>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</si>
  <si>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</si>
  <si>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</si>
  <si>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</si>
  <si>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</si>
  <si>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</si>
  <si>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</si>
  <si>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</si>
  <si>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</si>
  <si>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</si>
  <si>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</si>
  <si>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</si>
  <si>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</si>
  <si>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</si>
  <si>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</si>
  <si>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</si>
  <si>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</si>
  <si>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</si>
  <si>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</si>
  <si>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</si>
  <si>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</si>
  <si>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</si>
  <si>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</si>
  <si>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</si>
  <si>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</si>
  <si>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</si>
  <si>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</si>
  <si>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</si>
  <si>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</si>
  <si>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</si>
  <si>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</si>
  <si>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</si>
  <si>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</si>
  <si>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</si>
  <si>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</si>
  <si>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</si>
  <si>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</si>
  <si>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</si>
  <si>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</si>
  <si>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</si>
  <si>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</si>
  <si>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</si>
  <si>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</si>
  <si>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</si>
  <si>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</si>
  <si>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</si>
  <si>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</si>
  <si>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</si>
  <si>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</si>
  <si>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</si>
  <si>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</si>
  <si>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</si>
  <si>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</si>
  <si>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</si>
  <si>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</si>
  <si>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</si>
  <si>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</si>
  <si>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</si>
  <si>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</si>
  <si>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</si>
  <si>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</si>
  <si>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</si>
  <si>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</si>
  <si>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</si>
  <si>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</si>
  <si>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</si>
  <si>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</si>
  <si>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</si>
  <si>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</si>
  <si>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</si>
  <si>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</si>
  <si>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</si>
  <si>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</si>
  <si>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</si>
  <si>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</si>
  <si>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</si>
  <si>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</si>
  <si>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</si>
  <si>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</si>
  <si>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</si>
  <si>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</si>
  <si>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</si>
  <si>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</si>
  <si>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</si>
  <si>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</si>
  <si>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</si>
  <si>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</si>
  <si>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</si>
  <si>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</si>
  <si>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</si>
  <si>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</si>
  <si>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</si>
  <si>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</si>
  <si>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</si>
  <si>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</si>
  <si>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</si>
  <si>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</si>
  <si>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</si>
  <si>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</si>
  <si>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</si>
  <si>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</si>
  <si>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</si>
  <si>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</si>
  <si>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</si>
  <si>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</si>
  <si>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</si>
  <si>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</si>
  <si>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</si>
  <si>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</si>
  <si>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</si>
  <si>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</si>
  <si>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</si>
  <si>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</si>
  <si>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</si>
  <si>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</si>
  <si>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</si>
  <si>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</si>
  <si>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</si>
  <si>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</si>
  <si>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</si>
  <si>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</si>
  <si>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</si>
  <si>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</si>
  <si>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</si>
  <si>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</si>
  <si>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</si>
  <si>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</si>
  <si>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</si>
  <si>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</si>
  <si>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</si>
  <si>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</si>
  <si>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</si>
  <si>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</si>
  <si>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</si>
  <si>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</si>
  <si>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</si>
  <si>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</si>
  <si>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</si>
  <si>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</si>
  <si>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</si>
  <si>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</si>
  <si>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</si>
  <si>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</si>
  <si>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</si>
  <si>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</si>
  <si>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</si>
  <si>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</si>
  <si>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</si>
  <si>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</si>
  <si>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</si>
  <si>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</si>
  <si>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</si>
  <si>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</si>
  <si>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</si>
  <si>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</si>
  <si>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</si>
  <si>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</si>
  <si>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</si>
  <si>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</si>
  <si>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</si>
  <si>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</si>
  <si>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</si>
  <si>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</si>
  <si>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</si>
  <si>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</si>
  <si>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</si>
  <si>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</si>
  <si>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</si>
  <si>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</si>
  <si>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</si>
  <si>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</si>
  <si>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</si>
  <si>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</si>
  <si>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</si>
  <si>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</si>
  <si>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</si>
  <si>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</si>
  <si>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</si>
  <si>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</si>
  <si>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</si>
  <si>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</si>
  <si>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</si>
  <si>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</si>
  <si>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</si>
  <si>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</si>
  <si>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</si>
  <si>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</si>
  <si>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</si>
  <si>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</si>
  <si>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</si>
  <si>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</si>
  <si>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</si>
  <si>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</si>
  <si>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</si>
  <si>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</si>
  <si>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</si>
  <si>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</si>
  <si>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</si>
  <si>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</si>
  <si>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</si>
  <si>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</si>
  <si>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</si>
  <si>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</si>
  <si>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</si>
  <si>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</si>
  <si>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</si>
  <si>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</si>
  <si>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</si>
  <si>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</si>
  <si>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</si>
  <si>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</si>
  <si>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</si>
  <si>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</si>
  <si>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</si>
  <si>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</si>
  <si>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</si>
  <si>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</si>
  <si>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</si>
  <si>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</si>
  <si>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</si>
  <si>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</si>
  <si>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</si>
  <si>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</si>
  <si>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</si>
  <si>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</si>
  <si>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</si>
  <si>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</si>
  <si>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</si>
  <si>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</si>
  <si>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</si>
  <si>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</si>
  <si>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</si>
  <si>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</si>
  <si>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</si>
  <si>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</si>
  <si>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</si>
  <si>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</si>
  <si>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</si>
  <si>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</si>
  <si>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</si>
  <si>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</si>
  <si>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</si>
  <si>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</si>
  <si>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</si>
  <si>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</si>
  <si>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</si>
  <si>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</si>
  <si>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</si>
  <si>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</si>
  <si>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</si>
  <si>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</si>
  <si>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</si>
  <si>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</si>
  <si>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</si>
  <si>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</si>
  <si>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</si>
  <si>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</si>
  <si>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</si>
  <si>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</si>
  <si>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</si>
  <si>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</si>
  <si>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</si>
  <si>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</si>
  <si>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</si>
  <si>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</si>
  <si>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</si>
  <si>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</si>
  <si>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</si>
  <si>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</si>
  <si>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</si>
  <si>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</si>
  <si>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</si>
  <si>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</si>
  <si>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</si>
  <si>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</si>
  <si>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</si>
  <si>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</si>
  <si>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</si>
  <si>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</si>
  <si>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</si>
  <si>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</si>
  <si>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</si>
  <si>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</si>
  <si>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</si>
  <si>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</si>
  <si>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</si>
  <si>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</si>
  <si>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</si>
  <si>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</si>
  <si>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</si>
  <si>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</si>
  <si>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</si>
  <si>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</si>
  <si>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</si>
  <si>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</si>
  <si>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</si>
  <si>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</si>
  <si>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</si>
  <si>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</si>
  <si>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</si>
  <si>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</si>
  <si>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</si>
  <si>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</si>
  <si>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</si>
  <si>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</si>
  <si>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</si>
  <si>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</si>
  <si>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</si>
  <si>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</si>
  <si>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</si>
  <si>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</si>
  <si>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</si>
  <si>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</si>
  <si>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</si>
  <si>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</si>
  <si>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</si>
  <si>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</si>
  <si>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</si>
  <si>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</si>
  <si>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</si>
  <si>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</si>
  <si>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</si>
  <si>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</si>
  <si>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</si>
  <si>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</si>
  <si>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</si>
  <si>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</si>
  <si>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</si>
  <si>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</si>
  <si>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</si>
  <si>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</si>
  <si>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</si>
  <si>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</si>
  <si>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</si>
  <si>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</si>
  <si>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</si>
  <si>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</si>
  <si>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</si>
  <si>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</si>
  <si>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</si>
  <si>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</si>
  <si>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</si>
  <si>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</si>
  <si>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</si>
  <si>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</si>
  <si>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</si>
  <si>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</si>
  <si>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</si>
  <si>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</si>
  <si>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</si>
  <si>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</si>
  <si>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</si>
  <si>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</si>
  <si>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</si>
  <si>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</si>
  <si>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</si>
  <si>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</si>
  <si>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</si>
  <si>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</si>
  <si>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</si>
  <si>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</si>
  <si>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</si>
  <si>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</si>
  <si>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</si>
  <si>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</si>
  <si>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</si>
  <si>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</si>
  <si>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</si>
  <si>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</si>
  <si>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</si>
  <si>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</si>
  <si>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</si>
  <si>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</si>
  <si>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</si>
  <si>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</si>
  <si>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</si>
  <si>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</si>
  <si>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</si>
  <si>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</si>
  <si>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</si>
  <si>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</si>
  <si>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</si>
  <si>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</si>
  <si>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</si>
  <si>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</si>
  <si>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</si>
  <si>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</si>
  <si>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</si>
  <si>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</si>
  <si>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</si>
  <si>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</si>
  <si>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</si>
  <si>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</si>
  <si>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</si>
  <si>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</si>
  <si>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</si>
  <si>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</si>
  <si>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</si>
  <si>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</si>
  <si>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</si>
  <si>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</si>
  <si>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</si>
  <si>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</si>
  <si>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</si>
  <si>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</si>
  <si>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</si>
  <si>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</si>
  <si>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</si>
  <si>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</si>
  <si>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</si>
  <si>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</si>
  <si>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</si>
  <si>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</si>
  <si>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</si>
  <si>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</si>
  <si>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</si>
  <si>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</si>
  <si>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</si>
  <si>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</si>
  <si>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</si>
  <si>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</si>
  <si>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</si>
  <si>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</si>
  <si>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</si>
  <si>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</si>
  <si>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</si>
  <si>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</si>
  <si>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</si>
  <si>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</si>
  <si>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</si>
  <si>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</si>
  <si>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</si>
  <si>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</si>
  <si>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</si>
  <si>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</si>
  <si>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</si>
  <si>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</si>
  <si>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</si>
  <si>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</si>
  <si>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</si>
  <si>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</si>
  <si>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</si>
  <si>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</si>
  <si>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</si>
  <si>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</si>
  <si>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</si>
  <si>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</si>
  <si>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</si>
  <si>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</si>
  <si>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</si>
  <si>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</si>
  <si>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</si>
  <si>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</si>
  <si>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</si>
  <si>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</si>
  <si>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</si>
  <si>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</si>
  <si>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</si>
  <si>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</si>
  <si>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</si>
  <si>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</si>
  <si>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</si>
  <si>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</si>
  <si>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</si>
  <si>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</si>
  <si>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</si>
  <si>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</si>
  <si>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</si>
  <si>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</si>
  <si>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</si>
  <si>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</si>
  <si>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</si>
  <si>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</si>
  <si>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</si>
  <si>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</si>
  <si>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</si>
  <si>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</si>
  <si>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</si>
  <si>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</si>
  <si>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</si>
  <si>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</si>
  <si>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</si>
  <si>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</si>
  <si>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</si>
  <si>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</si>
  <si>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</si>
  <si>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</si>
  <si>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</si>
  <si>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</si>
  <si>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</si>
  <si>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</si>
  <si>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</si>
  <si>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</si>
  <si>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</si>
  <si>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</si>
  <si>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</si>
  <si>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</si>
  <si>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</si>
  <si>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</si>
  <si>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</si>
  <si>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</si>
  <si>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</si>
  <si>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</si>
  <si>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</si>
  <si>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</si>
  <si>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</si>
  <si>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</si>
  <si>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</si>
  <si>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</si>
  <si>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</si>
  <si>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</si>
  <si>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</si>
  <si>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</si>
  <si>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</si>
  <si>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</si>
  <si>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</si>
  <si>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</si>
  <si>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</si>
  <si>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</si>
  <si>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</si>
  <si>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</si>
  <si>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</si>
  <si>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</si>
  <si>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</si>
  <si>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</si>
  <si>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</si>
  <si>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</si>
  <si>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</si>
  <si>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</si>
  <si>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</si>
  <si>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</si>
  <si>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</si>
  <si>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</si>
  <si>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</si>
  <si>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</si>
  <si>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</si>
  <si>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</si>
  <si>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</si>
  <si>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</si>
  <si>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</si>
  <si>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</si>
  <si>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</si>
  <si>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</si>
  <si>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</si>
  <si>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</si>
  <si>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</si>
  <si>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</si>
  <si>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</si>
  <si>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</si>
  <si>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</si>
  <si>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</si>
  <si>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</si>
  <si>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</si>
  <si>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</si>
  <si>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</si>
  <si>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</si>
  <si>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</si>
  <si>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</si>
  <si>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</si>
  <si>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</si>
  <si>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</si>
  <si>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</si>
  <si>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</si>
  <si>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</si>
  <si>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</si>
  <si>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</si>
  <si>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</si>
  <si>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</si>
  <si>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</si>
  <si>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</si>
  <si>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</si>
  <si>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</si>
  <si>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</si>
  <si>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</si>
  <si>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</si>
  <si>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</si>
  <si>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</si>
  <si>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</si>
  <si>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</si>
  <si>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</si>
  <si>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</si>
  <si>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</si>
  <si>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</si>
  <si>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</si>
  <si>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</si>
  <si>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</si>
  <si>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</si>
  <si>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</si>
  <si>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</si>
  <si>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</si>
  <si>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</si>
  <si>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</si>
  <si>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</si>
  <si>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</si>
  <si>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</si>
  <si>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</si>
  <si>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</si>
  <si>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</si>
  <si>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</si>
  <si>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</si>
  <si>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</si>
  <si>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</si>
  <si>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</si>
  <si>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</si>
  <si>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</si>
  <si>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</si>
  <si>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</si>
  <si>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</si>
  <si>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</si>
  <si>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</si>
  <si>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</si>
  <si>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</si>
  <si>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</si>
  <si>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</si>
  <si>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</si>
  <si>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</si>
  <si>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</si>
  <si>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</si>
  <si>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</si>
  <si>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</si>
  <si>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</si>
  <si>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</si>
  <si>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</si>
  <si>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</si>
  <si>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</si>
  <si>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</si>
  <si>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</si>
  <si>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</si>
  <si>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</si>
  <si>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</si>
  <si>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</si>
  <si>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</si>
  <si>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</si>
  <si>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</si>
  <si>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</si>
  <si>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</si>
  <si>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</si>
  <si>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</si>
  <si>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</si>
  <si>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</si>
  <si>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</si>
  <si>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</si>
  <si>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</si>
  <si>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</si>
  <si>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</si>
  <si>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</si>
  <si>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</si>
  <si>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</si>
  <si>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</si>
  <si>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</si>
  <si>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</si>
  <si>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</si>
  <si>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</si>
  <si>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</si>
  <si>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</si>
  <si>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</si>
  <si>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</si>
  <si>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</si>
  <si>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</si>
  <si>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</si>
  <si>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</si>
  <si>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</si>
  <si>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</si>
  <si>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</si>
  <si>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</si>
  <si>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</si>
  <si>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</si>
  <si>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</si>
  <si>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</si>
  <si>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</si>
  <si>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</si>
  <si>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</si>
  <si>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</si>
  <si>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</si>
  <si>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</si>
  <si>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</si>
  <si>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</si>
  <si>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</si>
  <si>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</si>
  <si>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</si>
  <si>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</si>
  <si>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</si>
  <si>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</si>
  <si>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</si>
  <si>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</si>
  <si>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</si>
  <si>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</si>
  <si>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</si>
  <si>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</si>
  <si>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</si>
  <si>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</si>
  <si>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</si>
  <si>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</si>
  <si>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</si>
  <si>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</si>
  <si>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</si>
  <si>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</si>
  <si>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</si>
  <si>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</si>
  <si>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</si>
  <si>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</si>
  <si>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</si>
  <si>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</si>
  <si>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</si>
  <si>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</si>
  <si>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</si>
  <si>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</si>
  <si>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</si>
  <si>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</si>
  <si>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</si>
  <si>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</si>
  <si>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</si>
  <si>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</si>
  <si>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</si>
  <si>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</si>
  <si>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</si>
  <si>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</si>
  <si>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</si>
  <si>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</si>
  <si>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</si>
  <si>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</si>
  <si>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</si>
  <si>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</si>
  <si>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</si>
  <si>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</si>
  <si>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</si>
  <si>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</si>
  <si>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</si>
  <si>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</si>
  <si>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</si>
  <si>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</si>
  <si>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</si>
  <si>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</si>
  <si>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</si>
  <si>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</si>
  <si>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</si>
  <si>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</si>
  <si>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</si>
  <si>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</si>
  <si>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</si>
  <si>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</si>
  <si>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</si>
  <si>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</si>
  <si>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</si>
  <si>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</si>
  <si>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</si>
  <si>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</si>
  <si>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</si>
  <si>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</si>
  <si>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</si>
  <si>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</si>
  <si>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</si>
  <si>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</si>
  <si>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</si>
  <si>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</si>
  <si>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</si>
  <si>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</si>
  <si>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</si>
  <si>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</si>
  <si>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</si>
  <si>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</si>
  <si>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</si>
  <si>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</si>
  <si>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</si>
  <si>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</si>
  <si>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</si>
  <si>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</si>
  <si>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</si>
  <si>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</si>
  <si>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</si>
  <si>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</si>
  <si>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</si>
  <si>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</si>
  <si>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</si>
  <si>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</si>
  <si>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</si>
  <si>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</si>
  <si>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</si>
  <si>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</si>
  <si>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</si>
  <si>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</si>
  <si>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</si>
  <si>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</si>
  <si>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</si>
  <si>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</si>
  <si>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</si>
  <si>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</si>
  <si>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</si>
  <si>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</si>
  <si>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</si>
  <si>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</si>
  <si>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</si>
  <si>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</si>
  <si>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</si>
  <si>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</si>
  <si>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</si>
  <si>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</si>
  <si>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</si>
  <si>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</si>
  <si>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</si>
  <si>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</si>
  <si>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</si>
  <si>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</si>
  <si>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</si>
  <si>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</si>
  <si>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</si>
  <si>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</si>
  <si>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</si>
  <si>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</si>
  <si>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</si>
  <si>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</si>
  <si>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</si>
  <si>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</si>
  <si>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</si>
  <si>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</si>
  <si>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</si>
  <si>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</si>
  <si>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</si>
  <si>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</si>
  <si>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</si>
  <si>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</si>
  <si>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</si>
  <si>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</si>
  <si>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</si>
  <si>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</si>
  <si>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</si>
  <si>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</si>
  <si>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</si>
  <si>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</si>
  <si>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</si>
  <si>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</si>
  <si>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</si>
  <si>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</si>
  <si>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</si>
  <si>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</si>
  <si>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</si>
  <si>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</si>
  <si>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</si>
  <si>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</si>
  <si>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</si>
  <si>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</si>
  <si>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</si>
  <si>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</si>
  <si>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</si>
  <si>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</si>
  <si>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</si>
  <si>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</si>
  <si>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</si>
  <si>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</si>
  <si>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</si>
  <si>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</si>
  <si>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</si>
  <si>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</si>
  <si>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</si>
  <si>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</si>
  <si>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</si>
  <si>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</si>
  <si>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</si>
  <si>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</si>
  <si>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</si>
  <si>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</si>
  <si>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</si>
  <si>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</si>
  <si>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</si>
  <si>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</si>
  <si>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</si>
  <si>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</si>
  <si>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</si>
  <si>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</si>
  <si>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</si>
  <si>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</si>
  <si>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</si>
  <si>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</si>
  <si>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</si>
  <si>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</si>
  <si>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</si>
  <si>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</si>
  <si>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</si>
  <si>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</si>
  <si>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</si>
  <si>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</si>
  <si>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</si>
  <si>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</si>
  <si>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</si>
  <si>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</si>
  <si>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</si>
  <si>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</si>
  <si>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</si>
  <si>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</si>
  <si>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</si>
  <si>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</si>
  <si>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</si>
  <si>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</si>
  <si>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</si>
  <si>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</si>
  <si>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</si>
  <si>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</si>
  <si>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</si>
  <si>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</si>
  <si>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</si>
  <si>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</si>
  <si>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</si>
  <si>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</si>
  <si>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</si>
  <si>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</si>
  <si>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</si>
  <si>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</si>
  <si>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</si>
  <si>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</si>
  <si>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</si>
  <si>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</si>
  <si>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</si>
  <si>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</si>
  <si>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</si>
  <si>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</si>
  <si>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</si>
  <si>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</si>
  <si>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</si>
  <si>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</si>
  <si>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</si>
  <si>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</si>
  <si>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</si>
  <si>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</si>
  <si>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</si>
  <si>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</si>
  <si>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</si>
  <si>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</si>
  <si>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</si>
  <si>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</si>
  <si>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</si>
  <si>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</si>
  <si>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</si>
  <si>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</si>
  <si>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</si>
  <si>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</si>
  <si>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</si>
  <si>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</si>
  <si>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</si>
  <si>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</si>
  <si>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</si>
  <si>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</si>
  <si>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</si>
  <si>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</si>
  <si>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</si>
  <si>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</si>
  <si>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</si>
  <si>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</si>
  <si>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</si>
  <si>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</si>
  <si>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</si>
  <si>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</si>
  <si>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</si>
  <si>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</si>
  <si>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</si>
  <si>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</si>
  <si>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</si>
  <si>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</si>
  <si>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</si>
  <si>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</si>
  <si>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</si>
  <si>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</si>
  <si>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</si>
  <si>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</si>
  <si>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</si>
  <si>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</si>
  <si>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</si>
  <si>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</si>
  <si>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</si>
  <si>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</si>
  <si>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</si>
  <si>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</si>
  <si>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</si>
  <si>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</si>
  <si>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</si>
  <si>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</si>
  <si>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</si>
  <si>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</si>
  <si>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</si>
  <si>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</si>
  <si>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</si>
  <si>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</si>
  <si>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</si>
  <si>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</si>
  <si>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</si>
  <si>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</si>
  <si>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</si>
  <si>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</si>
  <si>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</si>
  <si>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</si>
  <si>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</si>
  <si>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</si>
  <si>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</si>
  <si>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</si>
  <si>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</si>
  <si>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</si>
  <si>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</si>
  <si>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</si>
  <si>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</si>
  <si>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</si>
  <si>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</si>
  <si>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</si>
  <si>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</si>
  <si>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</si>
  <si>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</si>
  <si>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</si>
  <si>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</si>
  <si>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</si>
  <si>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</si>
  <si>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</si>
  <si>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</si>
  <si>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</si>
  <si>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</si>
  <si>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</si>
  <si>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</si>
  <si>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</si>
  <si>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</si>
  <si>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</si>
  <si>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</si>
  <si>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</si>
  <si>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</si>
  <si>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</si>
  <si>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</si>
  <si>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</si>
  <si>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</si>
  <si>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</si>
  <si>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</si>
  <si>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</si>
  <si>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</si>
  <si>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</si>
  <si>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</si>
  <si>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</si>
  <si>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</si>
  <si>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</si>
  <si>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</si>
  <si>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</si>
  <si>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</si>
  <si>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</si>
  <si>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</si>
  <si>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</si>
  <si>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</si>
  <si>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</si>
  <si>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</si>
  <si>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</si>
  <si>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</si>
  <si>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</si>
  <si>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</si>
  <si>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</si>
  <si>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</si>
  <si>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</si>
  <si>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</si>
  <si>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</si>
  <si>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</si>
  <si>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</si>
  <si>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</si>
  <si>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</si>
  <si>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</si>
  <si>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</si>
  <si>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</si>
  <si>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</si>
  <si>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</si>
  <si>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</si>
  <si>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</si>
  <si>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</si>
  <si>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</si>
  <si>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</si>
  <si>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</si>
  <si>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</si>
  <si>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</si>
  <si>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</si>
  <si>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</si>
  <si>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</si>
  <si>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</si>
  <si>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</si>
  <si>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</si>
  <si>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</si>
  <si>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</si>
  <si>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</si>
  <si>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</si>
  <si>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</si>
  <si>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</si>
  <si>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</si>
  <si>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</si>
  <si>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</si>
  <si>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</si>
  <si>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</si>
  <si>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</si>
  <si>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</si>
  <si>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</si>
  <si>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</si>
  <si>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</si>
  <si>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</si>
  <si>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</si>
  <si>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</si>
  <si>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</si>
  <si>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</si>
  <si>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</si>
  <si>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</si>
  <si>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</si>
  <si>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</si>
  <si>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</si>
  <si>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</si>
  <si>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</si>
  <si>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</si>
  <si>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</si>
  <si>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</si>
  <si>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</si>
  <si>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</si>
  <si>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</si>
  <si>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</si>
  <si>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</si>
  <si>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</si>
  <si>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</si>
  <si>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</si>
  <si>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</si>
  <si>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</si>
  <si>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</si>
  <si>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</si>
  <si>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</si>
  <si>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</si>
  <si>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</si>
  <si>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</si>
  <si>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</si>
  <si>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</si>
  <si>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</si>
  <si>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</si>
  <si>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</si>
  <si>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</si>
  <si>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</si>
  <si>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</si>
  <si>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</si>
  <si>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</si>
  <si>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</si>
  <si>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</si>
  <si>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</si>
  <si>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</si>
  <si>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</si>
  <si>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</si>
  <si>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</si>
  <si>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</si>
  <si>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</si>
  <si>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</si>
  <si>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</si>
  <si>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</si>
  <si>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</si>
  <si>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</si>
  <si>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</si>
  <si>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</si>
  <si>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</si>
  <si>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</si>
  <si>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</si>
  <si>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</si>
  <si>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</si>
  <si>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</si>
  <si>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</si>
  <si>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</si>
  <si>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</si>
  <si>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</si>
  <si>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</si>
  <si>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</si>
  <si>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</si>
  <si>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</si>
  <si>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</si>
  <si>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</si>
  <si>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</si>
  <si>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</si>
  <si>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</si>
  <si>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</si>
  <si>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</si>
  <si>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</si>
  <si>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</si>
  <si>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</si>
  <si>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</si>
  <si>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</si>
  <si>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</si>
  <si>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</si>
  <si>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</si>
  <si>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</si>
  <si>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</si>
  <si>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</si>
  <si>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</si>
  <si>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</si>
  <si>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</si>
  <si>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</si>
  <si>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</si>
  <si>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</si>
  <si>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</si>
  <si>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</si>
  <si>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</si>
  <si>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</si>
  <si>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</si>
  <si>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</si>
  <si>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</si>
  <si>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</si>
  <si>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</si>
  <si>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</si>
  <si>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</si>
  <si>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</si>
  <si>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</si>
  <si>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</si>
  <si>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</si>
  <si>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</si>
  <si>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</si>
  <si>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</si>
  <si>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</si>
  <si>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</si>
  <si>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</si>
  <si>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</si>
  <si>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</si>
  <si>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</si>
  <si>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</si>
  <si>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</si>
  <si>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</si>
  <si>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</si>
  <si>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</si>
  <si>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</si>
  <si>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</si>
  <si>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</si>
  <si>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</si>
  <si>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</si>
  <si>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</si>
  <si>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</si>
  <si>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</si>
  <si>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</si>
  <si>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</si>
  <si>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</si>
  <si>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</si>
  <si>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</si>
  <si>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</si>
  <si>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</si>
  <si>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</si>
  <si>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</si>
  <si>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</si>
  <si>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</si>
  <si>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</si>
  <si>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</si>
  <si>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</si>
  <si>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</si>
  <si>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</si>
  <si>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</si>
  <si>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</si>
  <si>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</si>
  <si>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</si>
  <si>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</si>
  <si>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</si>
  <si>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</si>
  <si>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</si>
  <si>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</si>
  <si>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</si>
  <si>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</si>
  <si>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</si>
  <si>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</si>
  <si>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</si>
  <si>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</si>
  <si>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</si>
  <si>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</si>
  <si>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</si>
  <si>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</si>
  <si>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</si>
  <si>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</si>
  <si>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</si>
  <si>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</si>
  <si>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</si>
  <si>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</si>
  <si>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</si>
  <si>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</si>
  <si>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</si>
  <si>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</si>
  <si>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</si>
  <si>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</si>
  <si>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</si>
  <si>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</si>
  <si>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</si>
  <si>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</si>
  <si>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</si>
  <si>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</si>
  <si>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</si>
  <si>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</si>
  <si>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</si>
  <si>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</si>
  <si>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</si>
  <si>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</si>
  <si>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</si>
  <si>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</si>
  <si>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</si>
  <si>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</si>
  <si>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</si>
  <si>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</si>
  <si>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</si>
  <si>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</si>
  <si>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</si>
  <si>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</si>
  <si>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</si>
  <si>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</si>
  <si>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</si>
  <si>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</si>
  <si>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</si>
  <si>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</si>
  <si>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</si>
  <si>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</si>
  <si>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</si>
  <si>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</si>
  <si>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</si>
  <si>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</si>
  <si>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</si>
  <si>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</si>
  <si>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</si>
  <si>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</si>
  <si>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</si>
  <si>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</si>
  <si>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</si>
  <si>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</si>
  <si>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</si>
  <si>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</si>
  <si>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</si>
  <si>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</si>
  <si>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</si>
  <si>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</si>
  <si>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</si>
  <si>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</si>
  <si>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</si>
  <si>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</si>
  <si>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</si>
  <si>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</si>
  <si>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</si>
  <si>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</si>
  <si>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</si>
  <si>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</si>
  <si>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</si>
  <si>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</si>
  <si>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</si>
  <si>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</si>
  <si>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</si>
  <si>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</si>
  <si>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</si>
  <si>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</si>
  <si>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</si>
  <si>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</si>
  <si>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</si>
  <si>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</si>
  <si>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</si>
  <si>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</si>
  <si>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</si>
  <si>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</si>
  <si>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</si>
  <si>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</si>
  <si>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</si>
  <si>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</si>
  <si>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</si>
  <si>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</si>
  <si>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</si>
  <si>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</si>
  <si>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</si>
  <si>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</si>
  <si>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</si>
  <si>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</si>
  <si>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</si>
  <si>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</si>
  <si>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</si>
  <si>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</si>
  <si>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</si>
  <si>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</si>
  <si>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</si>
  <si>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</si>
  <si>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</si>
  <si>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</si>
  <si>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</si>
  <si>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</si>
  <si>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</si>
  <si>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</si>
  <si>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</si>
  <si>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</si>
  <si>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</si>
  <si>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</si>
  <si>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</si>
  <si>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</si>
  <si>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</si>
  <si>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</si>
  <si>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</si>
  <si>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</si>
  <si>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</si>
  <si>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</si>
  <si>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</si>
  <si>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</si>
  <si>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</si>
  <si>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</si>
  <si>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</si>
  <si>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</si>
  <si>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</si>
  <si>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</si>
  <si>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</si>
  <si>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</si>
  <si>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</si>
  <si>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</si>
  <si>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</si>
  <si>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</si>
  <si>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</si>
  <si>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</si>
  <si>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</si>
  <si>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</si>
  <si>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</si>
  <si>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</si>
  <si>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</si>
  <si>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</si>
  <si>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</si>
  <si>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</si>
  <si>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</si>
  <si>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</si>
  <si>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</si>
  <si>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</si>
  <si>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</si>
  <si>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</si>
  <si>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</si>
  <si>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</si>
  <si>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</si>
  <si>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</si>
  <si>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</si>
  <si>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</si>
  <si>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</si>
  <si>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</si>
  <si>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</si>
  <si>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</si>
  <si>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</si>
  <si>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</si>
  <si>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</si>
  <si>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</si>
  <si>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</si>
  <si>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</si>
  <si>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</si>
  <si>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</si>
  <si>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</si>
  <si>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</si>
  <si>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</si>
  <si>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</si>
  <si>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</si>
  <si>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</si>
  <si>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</si>
  <si>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</si>
  <si>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</si>
  <si>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</si>
  <si>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</si>
  <si>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</si>
  <si>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</si>
  <si>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</si>
  <si>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</si>
  <si>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</si>
  <si>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</si>
  <si>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</si>
  <si>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</si>
  <si>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</si>
  <si>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</si>
  <si>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</si>
  <si>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</si>
  <si>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</si>
  <si>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</si>
  <si>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</si>
  <si>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</si>
  <si>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</si>
  <si>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</si>
  <si>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</si>
  <si>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</si>
  <si>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</si>
  <si>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</si>
  <si>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</si>
  <si>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</si>
  <si>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</si>
  <si>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</si>
  <si>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</si>
  <si>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</si>
  <si>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</si>
  <si>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</si>
  <si>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</si>
  <si>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</si>
  <si>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</si>
  <si>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</si>
  <si>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</si>
  <si>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</si>
  <si>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</si>
  <si>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</si>
  <si>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</si>
  <si>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</si>
  <si>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</si>
  <si>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</si>
  <si>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</si>
  <si>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</si>
  <si>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</si>
  <si>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</si>
  <si>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</si>
  <si>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</si>
  <si>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</si>
  <si>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</si>
  <si>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</si>
  <si>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</si>
  <si>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</si>
  <si>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</si>
  <si>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</si>
  <si>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</si>
  <si>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</si>
  <si>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</si>
  <si>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</si>
  <si>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</si>
  <si>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</si>
  <si>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</si>
  <si>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</si>
  <si>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</si>
  <si>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</si>
  <si>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</si>
  <si>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</si>
  <si>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</si>
  <si>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</si>
  <si>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</si>
  <si>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</si>
  <si>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</si>
  <si>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</si>
  <si>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</si>
  <si>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</si>
  <si>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</si>
  <si>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</si>
  <si>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</si>
  <si>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</si>
  <si>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</si>
  <si>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</si>
  <si>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</si>
  <si>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</si>
  <si>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</si>
  <si>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</si>
  <si>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</si>
  <si>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</si>
  <si>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</si>
  <si>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</si>
  <si>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</si>
  <si>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</si>
  <si>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</si>
  <si>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</si>
  <si>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</si>
  <si>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</si>
  <si>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</si>
  <si>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</si>
  <si>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</si>
  <si>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</si>
  <si>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</si>
  <si>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</si>
  <si>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</si>
  <si>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</si>
  <si>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</si>
  <si>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</si>
  <si>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</si>
  <si>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</si>
  <si>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</si>
  <si>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</si>
  <si>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</si>
  <si>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</si>
  <si>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</si>
  <si>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</si>
  <si>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</si>
  <si>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</si>
  <si>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</si>
  <si>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</si>
  <si>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</si>
  <si>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</si>
  <si>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</si>
  <si>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</si>
  <si>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</si>
  <si>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</si>
  <si>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</si>
  <si>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</si>
  <si>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</si>
  <si>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</si>
  <si>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</si>
  <si>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</si>
  <si>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</si>
  <si>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</si>
  <si>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</si>
  <si>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</si>
  <si>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</si>
  <si>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</si>
  <si>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</si>
  <si>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</si>
  <si>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</si>
  <si>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</si>
  <si>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</si>
  <si>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</si>
  <si>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</si>
  <si>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</si>
  <si>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</si>
  <si>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</si>
  <si>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</si>
  <si>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</si>
  <si>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</si>
  <si>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</si>
  <si>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</si>
  <si>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</si>
  <si>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</si>
  <si>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</si>
  <si>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</si>
  <si>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</si>
  <si>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</si>
  <si>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</si>
  <si>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</si>
  <si>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</si>
  <si>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</si>
  <si>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</si>
  <si>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</si>
  <si>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</si>
  <si>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</si>
  <si>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</si>
  <si>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</si>
  <si>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</si>
  <si>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</si>
  <si>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</si>
  <si>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</si>
  <si>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</si>
  <si>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</si>
  <si>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</si>
  <si>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</si>
  <si>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</si>
  <si>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</si>
  <si>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</si>
  <si>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</si>
  <si>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</si>
  <si>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</si>
  <si>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</si>
  <si>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</si>
  <si>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</si>
  <si>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</si>
  <si>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</si>
  <si>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</si>
  <si>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</si>
  <si>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</si>
  <si>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</si>
  <si>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</si>
  <si>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</si>
  <si>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</si>
  <si>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</si>
  <si>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</si>
  <si>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</si>
  <si>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</si>
  <si>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</si>
  <si>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</si>
  <si>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</si>
  <si>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</si>
  <si>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</si>
  <si>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</si>
  <si>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</si>
  <si>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</si>
  <si>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</si>
  <si>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</si>
  <si>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</si>
  <si>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</si>
  <si>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</si>
  <si>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</si>
  <si>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</si>
  <si>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</si>
  <si>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</si>
  <si>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</si>
  <si>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</si>
  <si>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</si>
  <si>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</si>
  <si>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</si>
  <si>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</si>
  <si>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</si>
  <si>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</si>
  <si>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</si>
  <si>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</si>
  <si>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</si>
  <si>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</si>
  <si>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</si>
  <si>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</si>
  <si>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</si>
  <si>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</si>
  <si>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</si>
  <si>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</si>
  <si>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</si>
  <si>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</si>
  <si>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</si>
  <si>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</si>
  <si>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</si>
  <si>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</si>
  <si>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</si>
  <si>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</si>
  <si>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</si>
  <si>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</si>
  <si>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</si>
  <si>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</si>
  <si>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</si>
  <si>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</si>
  <si>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</si>
  <si>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</si>
  <si>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</si>
  <si>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</si>
  <si>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</si>
  <si>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</si>
  <si>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</si>
  <si>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</si>
  <si>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</si>
  <si>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</si>
  <si>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</si>
  <si>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</si>
  <si>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</si>
  <si>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</si>
  <si>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</si>
  <si>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</si>
  <si>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</si>
  <si>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</si>
  <si>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</si>
  <si>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</si>
  <si>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</si>
  <si>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</si>
  <si>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</si>
  <si>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</si>
  <si>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</si>
  <si>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</si>
  <si>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</si>
  <si>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</si>
  <si>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</si>
  <si>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</si>
  <si>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</si>
  <si>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</si>
  <si>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</si>
  <si>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</si>
  <si>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</si>
  <si>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</si>
  <si>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</si>
  <si>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</si>
  <si>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</si>
  <si>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</si>
  <si>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</si>
  <si>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</si>
  <si>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</si>
  <si>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</si>
  <si>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</si>
  <si>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</si>
  <si>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</si>
  <si>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</si>
  <si>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</si>
  <si>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</si>
  <si>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</si>
  <si>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</si>
  <si>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</si>
  <si>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</si>
  <si>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</si>
  <si>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</si>
  <si>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</si>
  <si>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</si>
  <si>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</si>
  <si>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</si>
  <si>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</si>
  <si>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</si>
  <si>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</si>
  <si>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</si>
  <si>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</si>
  <si>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</si>
  <si>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</si>
  <si>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</si>
  <si>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</si>
  <si>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</si>
  <si>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</si>
  <si>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</si>
  <si>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</si>
  <si>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</si>
  <si>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</si>
  <si>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</si>
  <si>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</si>
  <si>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</si>
  <si>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</si>
  <si>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</si>
  <si>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</si>
  <si>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</si>
  <si>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</si>
  <si>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</si>
  <si>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</si>
  <si>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</si>
  <si>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</si>
  <si>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</si>
  <si>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</si>
  <si>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</si>
  <si>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</si>
  <si>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</si>
  <si>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</si>
  <si>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</si>
  <si>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</si>
  <si>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</si>
  <si>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</si>
  <si>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</si>
  <si>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</si>
  <si>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</si>
  <si>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</si>
  <si>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</si>
  <si>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</si>
  <si>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</si>
  <si>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</si>
  <si>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</si>
  <si>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</si>
  <si>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</si>
  <si>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</si>
  <si>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</si>
  <si>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</si>
  <si>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</si>
  <si>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</si>
  <si>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</si>
  <si>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</si>
  <si>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</si>
  <si>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</si>
  <si>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</si>
  <si>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</si>
  <si>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</si>
  <si>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</si>
  <si>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</si>
  <si>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</si>
  <si>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</si>
  <si>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</si>
  <si>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</si>
  <si>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</si>
  <si>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</si>
  <si>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</si>
  <si>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</si>
  <si>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</si>
  <si>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</si>
  <si>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</si>
  <si>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</si>
  <si>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</si>
  <si>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</si>
  <si>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</si>
  <si>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</si>
  <si>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</si>
  <si>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</si>
  <si>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</si>
  <si>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</si>
  <si>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</si>
  <si>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</si>
  <si>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</si>
  <si>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</si>
  <si>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</si>
  <si>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</si>
  <si>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</si>
  <si>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</si>
  <si>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</si>
  <si>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</si>
  <si>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</si>
  <si>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</si>
  <si>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</si>
  <si>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</si>
  <si>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</si>
  <si>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</si>
  <si>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</si>
  <si>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</si>
  <si>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</si>
  <si>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</si>
  <si>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</si>
  <si>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</si>
  <si>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</si>
  <si>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</si>
  <si>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</si>
  <si>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</si>
  <si>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</si>
  <si>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</si>
  <si>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</si>
  <si>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</si>
  <si>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</si>
  <si>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</si>
  <si>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</si>
  <si>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</si>
  <si>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</si>
  <si>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</si>
  <si>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</si>
  <si>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</si>
  <si>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</si>
  <si>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</si>
  <si>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</si>
  <si>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</si>
  <si>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</si>
  <si>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</si>
  <si>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</si>
  <si>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</si>
  <si>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</si>
  <si>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</si>
  <si>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</si>
  <si>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</si>
  <si>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</si>
  <si>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</si>
  <si>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</si>
  <si>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</si>
  <si>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</si>
  <si>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</si>
  <si>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</si>
  <si>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</si>
  <si>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</si>
  <si>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</si>
  <si>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</si>
  <si>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</si>
  <si>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</si>
  <si>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</si>
  <si>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</si>
  <si>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</si>
  <si>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</si>
  <si>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</si>
  <si>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</si>
  <si>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</si>
  <si>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</si>
  <si>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</si>
  <si>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</si>
  <si>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</si>
  <si>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</si>
  <si>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</si>
  <si>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</si>
  <si>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</si>
  <si>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</si>
  <si>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</si>
  <si>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</si>
  <si>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</si>
  <si>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</si>
  <si>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</si>
  <si>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</si>
  <si>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</si>
  <si>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</si>
  <si>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</si>
  <si>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</si>
  <si>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</si>
  <si>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</si>
  <si>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</si>
  <si>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</si>
  <si>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</si>
  <si>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</si>
  <si>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</si>
  <si>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</si>
  <si>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</si>
  <si>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</si>
  <si>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</si>
  <si>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</si>
  <si>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</si>
  <si>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</si>
  <si>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</si>
  <si>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</si>
  <si>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</si>
  <si>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</si>
  <si>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</si>
  <si>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</si>
  <si>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</si>
  <si>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</si>
  <si>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</si>
  <si>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</si>
  <si>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</si>
  <si>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</si>
  <si>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</si>
  <si>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</si>
  <si>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</si>
  <si>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</si>
  <si>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</si>
  <si>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</si>
  <si>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</si>
  <si>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</si>
  <si>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</si>
  <si>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</si>
  <si>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</si>
  <si>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</si>
  <si>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</si>
  <si>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</si>
  <si>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</si>
  <si>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</si>
  <si>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</si>
  <si>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</si>
  <si>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</si>
  <si>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</si>
  <si>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</si>
  <si>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</si>
  <si>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</si>
  <si>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</si>
  <si>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</si>
  <si>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</si>
  <si>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</si>
  <si>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</si>
  <si>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</si>
  <si>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</si>
  <si>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</si>
  <si>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</si>
  <si>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</si>
  <si>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</si>
  <si>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</si>
  <si>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</si>
  <si>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</si>
  <si>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</si>
  <si>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</si>
  <si>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</si>
  <si>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</si>
  <si>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</si>
  <si>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</si>
  <si>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</si>
  <si>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</si>
  <si>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</si>
  <si>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</si>
  <si>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</si>
  <si>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</si>
  <si>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</si>
  <si>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</si>
  <si>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</si>
  <si>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</si>
  <si>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</si>
  <si>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</si>
  <si>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</si>
  <si>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</si>
  <si>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</si>
  <si>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</si>
  <si>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</si>
  <si>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</si>
  <si>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</si>
  <si>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</si>
  <si>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</si>
  <si>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</si>
  <si>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</si>
  <si>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</si>
  <si>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</si>
  <si>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</si>
  <si>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</si>
  <si>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</si>
  <si>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</si>
  <si>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</si>
  <si>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</si>
  <si>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</si>
  <si>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</si>
  <si>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</si>
  <si>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</si>
  <si>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</si>
  <si>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</si>
  <si>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</si>
  <si>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</si>
  <si>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</si>
  <si>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</si>
  <si>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</si>
  <si>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</si>
  <si>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</si>
  <si>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</si>
  <si>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</si>
  <si>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</si>
  <si>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</si>
  <si>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</si>
  <si>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</si>
  <si>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</si>
  <si>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</si>
  <si>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</si>
  <si>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</si>
  <si>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</si>
  <si>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</si>
  <si>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</si>
  <si>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</si>
  <si>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</si>
  <si>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</si>
  <si>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</si>
  <si>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</si>
  <si>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</si>
  <si>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</si>
  <si>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</si>
  <si>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</si>
  <si>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</si>
  <si>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</si>
  <si>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</si>
  <si>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</si>
  <si>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</si>
  <si>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</si>
  <si>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</si>
  <si>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</si>
  <si>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</si>
  <si>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</si>
  <si>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</si>
  <si>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</si>
  <si>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</si>
  <si>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</si>
  <si>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</si>
  <si>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</si>
  <si>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</si>
  <si>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</si>
  <si>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</si>
  <si>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</si>
  <si>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</si>
  <si>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</si>
  <si>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</si>
  <si>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</si>
  <si>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</si>
  <si>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</si>
  <si>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</si>
  <si>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</si>
  <si>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</si>
  <si>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</si>
  <si>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</si>
  <si>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</si>
  <si>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</si>
  <si>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</si>
  <si>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</si>
  <si>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</si>
  <si>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</si>
  <si>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</si>
  <si>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</si>
  <si>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</si>
  <si>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</si>
  <si>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</si>
  <si>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</si>
  <si>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</si>
  <si>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</si>
  <si>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</si>
  <si>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</si>
  <si>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</si>
  <si>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</si>
  <si>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</si>
  <si>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</si>
  <si>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</si>
  <si>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</si>
  <si>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</si>
  <si>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</si>
  <si>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</si>
  <si>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</si>
  <si>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</si>
  <si>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</si>
  <si>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</si>
  <si>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</si>
  <si>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</si>
  <si>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</si>
  <si>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</si>
  <si>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</si>
  <si>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</si>
  <si>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</si>
  <si>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</si>
  <si>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</si>
  <si>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</si>
  <si>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</si>
  <si>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</si>
  <si>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</si>
  <si>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</si>
  <si>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</si>
  <si>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</si>
  <si>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</si>
  <si>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</si>
  <si>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</si>
  <si>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</si>
  <si>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</si>
  <si>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</si>
  <si>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</si>
  <si>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</si>
  <si>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</si>
  <si>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</si>
  <si>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</si>
  <si>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</si>
  <si>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</si>
  <si>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</si>
  <si>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</si>
  <si>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</si>
  <si>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</si>
  <si>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</si>
  <si>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</si>
  <si>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</si>
  <si>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</si>
  <si>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</si>
  <si>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</si>
  <si>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</si>
  <si>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</si>
  <si>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</si>
  <si>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</si>
  <si>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</si>
  <si>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</si>
  <si>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</si>
  <si>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</si>
  <si>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</si>
  <si>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</si>
  <si>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</si>
  <si>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</si>
  <si>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</si>
  <si>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</si>
  <si>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</si>
  <si>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</si>
  <si>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</si>
  <si>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</si>
  <si>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</si>
  <si>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</si>
  <si>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</si>
  <si>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</si>
  <si>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</si>
  <si>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</si>
  <si>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</si>
  <si>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</si>
  <si>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</si>
  <si>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</si>
  <si>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</si>
  <si>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</si>
  <si>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</si>
  <si>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</si>
  <si>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</si>
  <si>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</si>
  <si>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</si>
  <si>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</si>
  <si>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</si>
  <si>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</si>
  <si>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</si>
  <si>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</si>
  <si>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</si>
  <si>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</si>
  <si>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</si>
  <si>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</si>
  <si>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</si>
  <si>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</si>
  <si>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</si>
  <si>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</si>
  <si>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</si>
  <si>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</si>
  <si>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</si>
  <si>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</si>
  <si>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</si>
  <si>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</si>
  <si>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</si>
  <si>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</si>
  <si>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</si>
  <si>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</si>
  <si>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</si>
  <si>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</si>
  <si>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</si>
  <si>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</si>
  <si>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</si>
  <si>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</si>
  <si>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</si>
  <si>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</si>
  <si>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</si>
  <si>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</si>
  <si>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</si>
  <si>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</si>
  <si>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</si>
  <si>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</si>
  <si>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</si>
  <si>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</si>
  <si>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</si>
  <si>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</si>
  <si>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</si>
  <si>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</si>
  <si>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</si>
  <si>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</si>
  <si>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</si>
  <si>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</si>
  <si>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</si>
  <si>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</si>
  <si>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</si>
  <si>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</si>
  <si>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</si>
  <si>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</si>
  <si>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</si>
  <si>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</si>
  <si>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</si>
  <si>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</si>
  <si>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</si>
  <si>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</si>
  <si>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</si>
  <si>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</si>
  <si>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</si>
  <si>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</si>
  <si>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</si>
  <si>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</si>
  <si>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</si>
  <si>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</si>
  <si>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</si>
  <si>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</si>
  <si>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</si>
  <si>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</si>
  <si>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</si>
  <si>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</si>
  <si>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</si>
  <si>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</si>
  <si>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</si>
  <si>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</si>
  <si>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</si>
  <si>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</si>
  <si>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</si>
  <si>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</si>
  <si>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</si>
  <si>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</si>
  <si>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</si>
  <si>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</si>
  <si>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</si>
  <si>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</si>
  <si>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</si>
  <si>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</si>
  <si>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</si>
  <si>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</si>
  <si>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</si>
  <si>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</si>
  <si>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</si>
  <si>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</si>
  <si>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</si>
  <si>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</si>
  <si>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</si>
  <si>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</si>
  <si>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</si>
  <si>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</si>
  <si>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</si>
  <si>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</si>
  <si>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</si>
  <si>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</si>
  <si>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</si>
  <si>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</si>
  <si>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</si>
  <si>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</si>
  <si>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</si>
  <si>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</si>
  <si>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</si>
  <si>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</si>
  <si>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</si>
  <si>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</si>
  <si>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</si>
  <si>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</si>
  <si>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</si>
  <si>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</si>
  <si>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</si>
  <si>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</si>
  <si>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</si>
  <si>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</si>
  <si>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</si>
  <si>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</si>
  <si>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</si>
  <si>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</si>
  <si>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</si>
  <si>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</si>
  <si>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</si>
  <si>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</si>
  <si>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</si>
  <si>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</si>
  <si>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</si>
  <si>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</si>
  <si>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</si>
  <si>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</si>
  <si>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</si>
  <si>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</si>
  <si>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</si>
  <si>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</si>
  <si>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</si>
  <si>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</si>
  <si>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</si>
  <si>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</si>
  <si>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</si>
  <si>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</si>
  <si>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</si>
  <si>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</si>
  <si>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</si>
  <si>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</si>
  <si>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</si>
  <si>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</si>
  <si>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</si>
  <si>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</si>
  <si>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</si>
  <si>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</si>
  <si>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</si>
  <si>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</si>
  <si>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</si>
  <si>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</si>
  <si>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</si>
  <si>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</si>
  <si>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</si>
  <si>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</si>
  <si>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</si>
  <si>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</si>
  <si>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</si>
  <si>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</si>
  <si>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</si>
  <si>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</si>
  <si>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</si>
  <si>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</si>
  <si>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</si>
  <si>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</si>
  <si>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</si>
  <si>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</si>
  <si>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</si>
  <si>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</si>
  <si>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</si>
  <si>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</si>
  <si>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</si>
  <si>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</si>
  <si>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</si>
  <si>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</si>
  <si>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</si>
  <si>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</si>
  <si>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</si>
  <si>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</si>
  <si>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</si>
  <si>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</si>
  <si>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</si>
  <si>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</si>
  <si>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</si>
  <si>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</si>
  <si>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</si>
  <si>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</si>
  <si>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</si>
  <si>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</si>
  <si>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</si>
  <si>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</si>
  <si>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</si>
  <si>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</si>
  <si>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</si>
  <si>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</si>
  <si>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</si>
  <si>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</si>
  <si>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</si>
  <si>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</si>
  <si>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</si>
  <si>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</si>
  <si>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</si>
  <si>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</si>
  <si>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</si>
  <si>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</si>
  <si>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</si>
  <si>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</si>
  <si>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</si>
  <si>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</si>
  <si>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</si>
  <si>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</si>
  <si>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</si>
  <si>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</si>
  <si>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</si>
  <si>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</si>
  <si>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</si>
  <si>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</si>
  <si>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</si>
  <si>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</si>
  <si>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</si>
  <si>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</si>
  <si>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</si>
  <si>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</si>
  <si>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</si>
  <si>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</si>
  <si>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</si>
  <si>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</si>
  <si>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</si>
  <si>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</si>
  <si>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</si>
  <si>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</si>
  <si>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</si>
  <si>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</si>
  <si>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</si>
  <si>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</si>
  <si>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</si>
  <si>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</si>
  <si>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</si>
  <si>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</si>
  <si>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</si>
  <si>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</si>
  <si>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</si>
  <si>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</si>
  <si>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</si>
  <si>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</si>
  <si>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</si>
  <si>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</si>
  <si>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</si>
  <si>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</si>
  <si>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</si>
  <si>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</si>
  <si>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</si>
  <si>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</si>
  <si>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</si>
  <si>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</si>
  <si>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</si>
  <si>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</si>
  <si>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</si>
  <si>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</si>
  <si>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</si>
  <si>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</si>
  <si>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</si>
  <si>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</si>
  <si>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</si>
  <si>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</si>
  <si>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</si>
  <si>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</si>
  <si>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</si>
  <si>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</si>
  <si>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</si>
  <si>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</si>
  <si>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</si>
  <si>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</si>
  <si>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</si>
  <si>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</si>
  <si>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</si>
  <si>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</si>
  <si>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</si>
  <si>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</si>
  <si>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</si>
  <si>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</si>
  <si>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</si>
  <si>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</si>
  <si>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</si>
  <si>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</si>
  <si>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</si>
  <si>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</si>
  <si>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</si>
  <si>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</si>
  <si>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</si>
  <si>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</si>
  <si>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</si>
  <si>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</si>
  <si>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</si>
  <si>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</si>
  <si>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</si>
  <si>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</si>
  <si>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</si>
  <si>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</si>
  <si>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</si>
  <si>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</si>
  <si>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</si>
  <si>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</si>
  <si>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</si>
  <si>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</si>
  <si>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</si>
  <si>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</si>
  <si>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</si>
  <si>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</si>
  <si>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</si>
  <si>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</si>
  <si>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</si>
  <si>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</si>
  <si>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</si>
  <si>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</si>
  <si>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</si>
  <si>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</si>
  <si>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</si>
  <si>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</si>
  <si>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</si>
  <si>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</si>
  <si>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</si>
  <si>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</si>
  <si>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</si>
  <si>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</si>
  <si>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</si>
  <si>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</si>
  <si>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</si>
  <si>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</si>
  <si>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</si>
  <si>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</si>
  <si>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</si>
  <si>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</si>
  <si>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</si>
  <si>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</si>
  <si>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</si>
  <si>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</si>
  <si>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</si>
  <si>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</si>
  <si>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</si>
  <si>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</si>
  <si>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</si>
  <si>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</si>
  <si>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</si>
  <si>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</si>
  <si>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</si>
  <si>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</si>
  <si>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</si>
  <si>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</si>
  <si>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</si>
  <si>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</si>
  <si>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</si>
  <si>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</si>
  <si>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</si>
  <si>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</si>
  <si>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</si>
  <si>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</si>
  <si>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</si>
  <si>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</si>
  <si>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</si>
  <si>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</si>
  <si>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</si>
  <si>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</si>
  <si>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</si>
  <si>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</si>
  <si>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</si>
  <si>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</si>
  <si>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</si>
  <si>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</si>
  <si>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</si>
  <si>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</si>
  <si>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</si>
  <si>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</si>
  <si>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</si>
  <si>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</si>
  <si>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</si>
  <si>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</si>
  <si>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</si>
  <si>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</si>
  <si>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</si>
  <si>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</si>
  <si>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</si>
  <si>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</si>
  <si>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</si>
  <si>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</si>
  <si>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</si>
  <si>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</si>
  <si>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</si>
  <si>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</si>
  <si>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</si>
  <si>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</si>
  <si>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</si>
  <si>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</si>
  <si>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</si>
  <si>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</si>
  <si>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</si>
  <si>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</si>
  <si>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</si>
  <si>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</si>
  <si>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</si>
  <si>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</si>
  <si>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</si>
  <si>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</si>
  <si>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</si>
  <si>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</si>
  <si>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</si>
  <si>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</si>
  <si>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</si>
  <si>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</si>
  <si>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</si>
  <si>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</si>
  <si>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</si>
  <si>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</si>
  <si>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</si>
  <si>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</si>
  <si>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</si>
  <si>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</si>
  <si>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</si>
  <si>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</si>
  <si>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</si>
  <si>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</si>
  <si>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</si>
  <si>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</si>
  <si>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</si>
  <si>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</si>
  <si>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</si>
  <si>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</si>
  <si>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</si>
  <si>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</si>
  <si>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</si>
  <si>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</si>
  <si>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</si>
  <si>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</si>
  <si>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</si>
  <si>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</si>
  <si>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</si>
  <si>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</si>
  <si>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</si>
  <si>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</si>
  <si>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</si>
  <si>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</si>
  <si>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</si>
  <si>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</si>
  <si>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</si>
  <si>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</si>
  <si>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</si>
  <si>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</si>
  <si>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</si>
  <si>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</si>
  <si>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</si>
  <si>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</si>
  <si>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</si>
  <si>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</si>
  <si>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</si>
  <si>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</si>
  <si>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</si>
  <si>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</si>
  <si>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</si>
  <si>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</si>
  <si>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</si>
  <si>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</si>
  <si>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</si>
  <si>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</si>
  <si>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</si>
  <si>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</si>
  <si>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</si>
  <si>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</si>
  <si>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</si>
  <si>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</si>
  <si>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</si>
  <si>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</si>
  <si>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</si>
  <si>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</si>
  <si>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</si>
  <si>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</si>
  <si>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</si>
  <si>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</si>
  <si>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</si>
  <si>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</si>
  <si>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</si>
  <si>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</si>
  <si>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</si>
  <si>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</si>
  <si>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</si>
  <si>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</si>
  <si>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</si>
  <si>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</si>
  <si>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</si>
  <si>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</si>
  <si>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</si>
  <si>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</si>
  <si>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</si>
  <si>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</si>
  <si>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</si>
  <si>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</si>
  <si>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</si>
  <si>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</si>
  <si>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</si>
  <si>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</si>
  <si>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</si>
  <si>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</si>
  <si>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</si>
  <si>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</si>
  <si>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</si>
  <si>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</si>
  <si>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</si>
  <si>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</si>
  <si>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</si>
  <si>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</si>
  <si>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</si>
  <si>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</si>
  <si>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</si>
  <si>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</si>
  <si>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</si>
  <si>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</si>
  <si>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</si>
  <si>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</si>
  <si>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</si>
  <si>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</si>
  <si>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</si>
  <si>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</si>
  <si>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</si>
  <si>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</si>
  <si>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</si>
  <si>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</si>
  <si>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</si>
  <si>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</si>
  <si>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</si>
  <si>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</si>
  <si>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</si>
  <si>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</si>
  <si>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</si>
  <si>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</si>
  <si>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</si>
  <si>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</si>
  <si>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</si>
  <si>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</si>
  <si>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</si>
  <si>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</si>
  <si>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</si>
  <si>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</si>
  <si>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</si>
  <si>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</si>
  <si>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</si>
  <si>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</si>
  <si>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</si>
  <si>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</si>
  <si>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</si>
  <si>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</si>
  <si>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</si>
  <si>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</si>
  <si>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</si>
  <si>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</si>
  <si>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</si>
  <si>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</si>
  <si>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</si>
  <si>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</si>
  <si>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</si>
  <si>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</si>
  <si>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</si>
  <si>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</si>
  <si>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</si>
  <si>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</si>
  <si>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</si>
  <si>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</si>
  <si>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</si>
  <si>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</si>
  <si>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</si>
  <si>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</si>
  <si>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</si>
  <si>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</si>
  <si>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</si>
  <si>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</si>
  <si>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</si>
  <si>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</si>
  <si>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</si>
  <si>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</si>
  <si>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</si>
  <si>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</si>
  <si>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</si>
  <si>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</si>
  <si>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</si>
  <si>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</si>
  <si>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</si>
  <si>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</si>
  <si>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</si>
  <si>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</si>
  <si>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</si>
  <si>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</si>
  <si>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</si>
  <si>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</si>
  <si>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</si>
  <si>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</si>
  <si>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</si>
  <si>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</si>
  <si>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</si>
  <si>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</si>
  <si>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</si>
  <si>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</si>
  <si>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</si>
  <si>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</si>
  <si>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</si>
  <si>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</si>
  <si>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</si>
  <si>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</si>
  <si>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</si>
  <si>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</si>
  <si>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</si>
  <si>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</si>
  <si>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</si>
  <si>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</si>
  <si>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</si>
  <si>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</si>
  <si>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</si>
  <si>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</si>
  <si>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</si>
  <si>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</si>
  <si>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</si>
  <si>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</si>
  <si>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</si>
  <si>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</si>
  <si>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</si>
  <si>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</si>
  <si>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</si>
  <si>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</si>
  <si>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</si>
  <si>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</si>
  <si>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</si>
  <si>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</si>
  <si>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</si>
  <si>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</si>
  <si>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</si>
  <si>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</si>
  <si>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</si>
  <si>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</si>
  <si>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</si>
  <si>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</si>
  <si>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</si>
  <si>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</si>
  <si>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</si>
  <si>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</si>
  <si>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</si>
  <si>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</si>
  <si>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</si>
  <si>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</si>
  <si>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</si>
  <si>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</si>
  <si>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</si>
  <si>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</si>
  <si>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</si>
  <si>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</si>
  <si>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</si>
  <si>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</si>
  <si>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</si>
  <si>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</si>
  <si>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</si>
  <si>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</si>
  <si>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</si>
  <si>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</si>
  <si>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</si>
  <si>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</si>
  <si>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</si>
  <si>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</si>
  <si>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</si>
  <si>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</si>
  <si>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</si>
  <si>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</si>
  <si>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</si>
  <si>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</si>
  <si>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</si>
  <si>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</si>
  <si>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</si>
  <si>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</si>
  <si>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</si>
  <si>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</si>
  <si>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</si>
  <si>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</si>
  <si>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</si>
  <si>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</si>
  <si>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</si>
  <si>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</si>
  <si>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</si>
  <si>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</si>
  <si>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</si>
  <si>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</si>
  <si>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</si>
  <si>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</si>
  <si>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</si>
  <si>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</si>
  <si>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</si>
  <si>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</si>
  <si>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</si>
  <si>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</si>
  <si>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</si>
  <si>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</si>
  <si>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</si>
  <si>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</si>
  <si>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</si>
  <si>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</si>
  <si>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</si>
  <si>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</si>
  <si>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</si>
  <si>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</si>
  <si>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</si>
  <si>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</si>
  <si>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</si>
  <si>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</si>
  <si>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</si>
  <si>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</si>
  <si>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</si>
  <si>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</si>
  <si>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</si>
  <si>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</si>
  <si>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</si>
  <si>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</si>
  <si>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</si>
  <si>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</si>
  <si>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</si>
  <si>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</si>
  <si>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</si>
  <si>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</si>
  <si>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</si>
  <si>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</si>
  <si>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</si>
  <si>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</si>
  <si>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</si>
  <si>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</si>
  <si>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</si>
  <si>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</si>
  <si>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</si>
  <si>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</si>
  <si>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</si>
  <si>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</si>
  <si>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</si>
  <si>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</si>
  <si>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</si>
  <si>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</si>
  <si>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</si>
  <si>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</si>
  <si>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</si>
  <si>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</si>
  <si>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</si>
  <si>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</si>
  <si>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</si>
  <si>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</si>
  <si>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</si>
  <si>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</si>
  <si>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</si>
  <si>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</si>
  <si>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</si>
  <si>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</si>
  <si>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</si>
  <si>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</si>
  <si>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</si>
  <si>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</si>
  <si>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</si>
  <si>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</si>
  <si>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</si>
  <si>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</si>
  <si>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</si>
  <si>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</si>
  <si>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</si>
  <si>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</si>
  <si>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</si>
  <si>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</si>
  <si>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</si>
  <si>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</si>
  <si>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</si>
  <si>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</si>
  <si>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</si>
  <si>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</si>
  <si>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</si>
  <si>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</si>
  <si>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</si>
  <si>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</si>
  <si>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</si>
  <si>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</si>
  <si>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</si>
  <si>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</si>
  <si>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</si>
  <si>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</si>
  <si>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</si>
  <si>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</si>
  <si>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</si>
  <si>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</si>
  <si>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</si>
  <si>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</si>
  <si>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</si>
  <si>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</si>
  <si>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</si>
  <si>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</si>
  <si>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</si>
  <si>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</si>
  <si>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</si>
  <si>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</si>
  <si>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</si>
  <si>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</si>
  <si>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</si>
  <si>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</si>
  <si>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</si>
  <si>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</si>
  <si>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</si>
  <si>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</si>
  <si>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</si>
  <si>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</si>
  <si>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</si>
  <si>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</si>
  <si>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</si>
  <si>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</si>
  <si>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</si>
  <si>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</si>
  <si>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</si>
  <si>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</si>
  <si>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</si>
  <si>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</si>
  <si>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</si>
  <si>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</si>
  <si>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</si>
  <si>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</si>
  <si>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</si>
  <si>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</si>
  <si>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</si>
  <si>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</si>
  <si>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</si>
  <si>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</si>
  <si>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</si>
  <si>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</si>
  <si>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</si>
  <si>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</si>
  <si>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</si>
  <si>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</si>
  <si>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</si>
  <si>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</si>
  <si>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</si>
  <si>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</si>
  <si>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</si>
  <si>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</si>
  <si>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</si>
  <si>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</si>
  <si>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</si>
  <si>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</si>
  <si>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</si>
  <si>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</si>
  <si>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</si>
  <si>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</si>
  <si>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</si>
  <si>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</si>
  <si>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</si>
  <si>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</si>
  <si>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</si>
  <si>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</si>
  <si>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</si>
  <si>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</si>
  <si>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</si>
  <si>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</si>
  <si>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</si>
  <si>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</si>
  <si>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</si>
  <si>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</si>
  <si>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</si>
  <si>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</si>
  <si>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</si>
  <si>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</si>
  <si>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</si>
  <si>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</si>
  <si>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</si>
  <si>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</si>
  <si>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</si>
  <si>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</si>
  <si>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</si>
  <si>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</si>
  <si>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</si>
  <si>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</si>
  <si>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</si>
  <si>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</si>
  <si>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</si>
  <si>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</si>
  <si>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</si>
  <si>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</si>
  <si>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</si>
  <si>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</si>
  <si>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</si>
  <si>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</si>
  <si>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</si>
  <si>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</si>
  <si>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</si>
  <si>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</si>
  <si>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</si>
  <si>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</si>
  <si>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</si>
  <si>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</si>
  <si>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</si>
  <si>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</si>
  <si>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</si>
  <si>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</si>
  <si>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</si>
  <si>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</si>
  <si>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</si>
  <si>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</si>
  <si>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</si>
  <si>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</si>
  <si>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</si>
  <si>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</si>
  <si>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</si>
  <si>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</si>
  <si>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</si>
  <si>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</si>
  <si>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</si>
  <si>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</si>
  <si>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</si>
  <si>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</si>
  <si>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</si>
  <si>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</si>
  <si>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</si>
  <si>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</si>
  <si>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</si>
  <si>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</si>
  <si>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</si>
  <si>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</si>
  <si>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</si>
  <si>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</si>
  <si>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</si>
  <si>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</si>
  <si>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</si>
  <si>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</si>
  <si>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</si>
  <si>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</si>
  <si>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</si>
  <si>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</si>
  <si>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</si>
  <si>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</si>
  <si>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</si>
  <si>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</si>
  <si>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</si>
  <si>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</si>
  <si>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</si>
  <si>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</si>
  <si>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</si>
  <si>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</si>
  <si>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</si>
  <si>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</si>
  <si>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</si>
  <si>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</si>
  <si>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</si>
  <si>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</si>
  <si>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</si>
  <si>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</si>
  <si>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</si>
  <si>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</si>
  <si>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</si>
  <si>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</si>
  <si>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</si>
  <si>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</si>
  <si>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</si>
  <si>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</si>
  <si>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</si>
  <si>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</si>
  <si>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</si>
  <si>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</si>
  <si>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</si>
  <si>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</si>
  <si>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</si>
  <si>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</si>
  <si>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</si>
  <si>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</si>
  <si>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</si>
  <si>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</si>
  <si>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</si>
  <si>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</si>
  <si>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</si>
  <si>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</si>
  <si>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</si>
  <si>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</si>
  <si>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</si>
  <si>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</si>
  <si>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</si>
  <si>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</si>
  <si>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</si>
  <si>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</si>
  <si>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</si>
  <si>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</si>
  <si>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</si>
  <si>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</si>
  <si>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</si>
  <si>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</si>
  <si>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</si>
  <si>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</si>
  <si>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</si>
  <si>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</si>
  <si>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</si>
  <si>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</si>
  <si>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</si>
  <si>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</si>
  <si>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</si>
  <si>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</si>
  <si>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</si>
  <si>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</si>
  <si>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</si>
  <si>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</si>
  <si>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</si>
  <si>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</si>
  <si>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</si>
  <si>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</si>
  <si>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</si>
  <si>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</si>
  <si>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</si>
  <si>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</si>
  <si>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</si>
  <si>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</si>
  <si>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</si>
  <si>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</si>
  <si>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</si>
  <si>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</si>
  <si>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</si>
  <si>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</si>
  <si>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</si>
  <si>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</si>
  <si>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</si>
  <si>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</si>
  <si>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</si>
  <si>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</si>
  <si>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</si>
  <si>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</si>
  <si>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</si>
  <si>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</si>
  <si>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</si>
  <si>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</si>
  <si>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</si>
  <si>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</si>
  <si>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</si>
  <si>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</si>
  <si>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</si>
  <si>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</si>
  <si>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</si>
  <si>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</si>
  <si>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</si>
  <si>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</si>
  <si>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</si>
  <si>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</si>
  <si>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</si>
  <si>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</si>
  <si>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</si>
  <si>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</si>
  <si>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</si>
  <si>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</si>
  <si>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</si>
  <si>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</si>
  <si>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</si>
  <si>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</si>
  <si>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</si>
  <si>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</si>
  <si>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</si>
  <si>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</si>
  <si>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</si>
  <si>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</si>
  <si>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</si>
  <si>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</si>
  <si>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</si>
  <si>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</si>
  <si>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</si>
  <si>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</si>
  <si>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</si>
  <si>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</si>
  <si>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</si>
  <si>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</si>
  <si>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</si>
  <si>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</si>
  <si>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</si>
  <si>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</si>
  <si>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</si>
  <si>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</si>
  <si>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</si>
  <si>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</si>
  <si>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</si>
  <si>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</si>
  <si>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</si>
  <si>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</si>
  <si>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</si>
  <si>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</si>
  <si>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</si>
  <si>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</si>
  <si>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</si>
  <si>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</si>
  <si>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</si>
  <si>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</si>
  <si>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</si>
  <si>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</si>
  <si>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</si>
  <si>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</si>
  <si>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</si>
  <si>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</si>
  <si>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</si>
  <si>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</si>
  <si>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</si>
  <si>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</si>
  <si>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</si>
  <si>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</si>
  <si>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</si>
  <si>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</si>
  <si>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</si>
  <si>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</si>
  <si>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</si>
  <si>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</si>
  <si>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</si>
  <si>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</si>
  <si>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</si>
  <si>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</si>
  <si>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</si>
  <si>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</si>
  <si>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</si>
  <si>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</si>
  <si>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</si>
  <si>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</si>
  <si>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</si>
  <si>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</si>
  <si>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</si>
  <si>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</si>
  <si>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</si>
  <si>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</si>
  <si>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</si>
  <si>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</si>
  <si>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</si>
  <si>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</si>
  <si>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</si>
  <si>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</si>
  <si>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</si>
  <si>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</si>
  <si>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</si>
  <si>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</si>
  <si>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</si>
  <si>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</si>
  <si>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</si>
  <si>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</si>
  <si>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</si>
  <si>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</si>
  <si>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</si>
  <si>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</si>
  <si>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</si>
  <si>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</si>
  <si>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</si>
  <si>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</si>
  <si>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</si>
  <si>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</si>
  <si>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</si>
  <si>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</si>
  <si>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</si>
  <si>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</si>
  <si>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</si>
  <si>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</si>
  <si>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</si>
  <si>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</si>
  <si>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</si>
  <si>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</si>
  <si>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</si>
  <si>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</si>
  <si>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</si>
  <si>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</si>
  <si>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</si>
  <si>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</si>
  <si>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</si>
  <si>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</si>
  <si>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</si>
  <si>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</si>
  <si>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</si>
  <si>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</si>
  <si>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</si>
  <si>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</si>
  <si>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</si>
  <si>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</si>
  <si>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</si>
  <si>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</si>
  <si>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</si>
  <si>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</si>
  <si>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</si>
  <si>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</si>
  <si>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</si>
  <si>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</si>
  <si>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</si>
  <si>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</si>
  <si>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</si>
  <si>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</si>
  <si>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</si>
  <si>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</si>
  <si>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</si>
  <si>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</si>
  <si>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</si>
  <si>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</si>
  <si>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</si>
  <si>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</si>
  <si>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</si>
  <si>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</si>
  <si>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</si>
  <si>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</si>
  <si>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</si>
  <si>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</si>
  <si>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</si>
  <si>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</si>
  <si>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</si>
  <si>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</si>
  <si>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</si>
  <si>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</si>
  <si>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</si>
  <si>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</si>
  <si>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</si>
  <si>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</si>
  <si>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</si>
  <si>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</si>
  <si>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</si>
  <si>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</si>
  <si>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</si>
  <si>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</si>
  <si>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</si>
  <si>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</si>
  <si>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</si>
  <si>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</si>
  <si>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</si>
  <si>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</si>
  <si>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</si>
  <si>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</si>
  <si>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</si>
  <si>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</si>
  <si>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</si>
  <si>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</si>
  <si>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</si>
  <si>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</si>
  <si>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</si>
  <si>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</si>
  <si>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</si>
  <si>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</si>
  <si>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</si>
  <si>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</si>
  <si>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</si>
  <si>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</si>
  <si>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</si>
  <si>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</si>
  <si>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</si>
  <si>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</si>
  <si>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</si>
  <si>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</si>
  <si>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</si>
  <si>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</si>
  <si>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</si>
  <si>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</si>
  <si>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</si>
  <si>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</si>
  <si>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</si>
  <si>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</si>
  <si>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</si>
  <si>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</si>
  <si>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</si>
  <si>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</si>
  <si>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</si>
  <si>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</si>
  <si>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</si>
  <si>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</si>
  <si>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</si>
  <si>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</si>
  <si>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</si>
  <si>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</si>
  <si>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</si>
  <si>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</si>
  <si>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</si>
  <si>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</si>
  <si>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</si>
  <si>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</si>
  <si>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</si>
  <si>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</si>
  <si>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</si>
  <si>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</si>
  <si>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</si>
  <si>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</si>
  <si>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</si>
  <si>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</si>
  <si>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</si>
  <si>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</si>
  <si>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</si>
  <si>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</si>
  <si>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</si>
  <si>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</si>
  <si>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</si>
  <si>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</si>
  <si>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</si>
  <si>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</si>
  <si>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</si>
  <si>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</si>
  <si>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</si>
  <si>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</si>
  <si>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</si>
  <si>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</si>
  <si>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</si>
  <si>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</si>
  <si>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</si>
  <si>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</si>
  <si>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</si>
  <si>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</si>
  <si>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</si>
  <si>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</si>
  <si>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</si>
  <si>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</si>
  <si>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</si>
  <si>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</si>
  <si>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</si>
  <si>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</si>
  <si>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</si>
  <si>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</si>
  <si>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</si>
  <si>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</si>
  <si>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</si>
  <si>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</si>
  <si>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</si>
  <si>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</si>
  <si>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</si>
  <si>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</si>
  <si>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</si>
  <si>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</si>
  <si>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</si>
  <si>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</si>
  <si>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</si>
  <si>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</si>
  <si>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</si>
  <si>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</si>
  <si>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</si>
  <si>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</si>
  <si>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</si>
  <si>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</si>
  <si>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</si>
  <si>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</si>
  <si>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</si>
  <si>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</si>
  <si>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</si>
  <si>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</si>
  <si>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</si>
  <si>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</si>
  <si>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</si>
  <si>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</si>
  <si>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</si>
  <si>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</si>
  <si>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</si>
  <si>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</si>
  <si>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</si>
  <si>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</si>
  <si>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</si>
  <si>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</si>
  <si>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</si>
  <si>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</si>
  <si>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</si>
  <si>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</si>
  <si>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</si>
  <si>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</si>
  <si>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</si>
  <si>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</si>
  <si>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</si>
  <si>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</si>
  <si>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</si>
  <si>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</si>
  <si>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</si>
  <si>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</si>
  <si>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</si>
  <si>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</si>
  <si>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</si>
  <si>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</si>
  <si>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</si>
  <si>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</si>
  <si>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</si>
  <si>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</si>
  <si>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</si>
  <si>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</si>
  <si>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</si>
  <si>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</si>
  <si>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</si>
  <si>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</si>
  <si>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</si>
  <si>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</si>
  <si>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</si>
  <si>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</si>
  <si>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</si>
  <si>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</si>
  <si>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</si>
  <si>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</si>
  <si>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</si>
  <si>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</si>
  <si>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</si>
  <si>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</si>
  <si>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</si>
  <si>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</si>
  <si>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</si>
  <si>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</si>
  <si>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</si>
  <si>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</si>
  <si>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</si>
  <si>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</si>
  <si>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</si>
  <si>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</si>
  <si>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</si>
  <si>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</si>
  <si>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</si>
  <si>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</si>
  <si>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</si>
  <si>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</si>
  <si>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</si>
  <si>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</si>
  <si>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</si>
  <si>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</si>
  <si>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</si>
  <si>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</si>
  <si>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</si>
  <si>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</si>
  <si>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</si>
  <si>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</si>
  <si>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</si>
  <si>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</si>
  <si>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</si>
  <si>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</si>
  <si>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</si>
  <si>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</si>
  <si>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</si>
  <si>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</si>
  <si>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</si>
  <si>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</si>
  <si>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</si>
  <si>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</si>
  <si>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</si>
  <si>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</si>
  <si>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</si>
  <si>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</si>
  <si>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</si>
  <si>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</si>
  <si>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</si>
  <si>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</si>
  <si>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</si>
  <si>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</si>
  <si>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</si>
  <si>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</si>
  <si>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</si>
  <si>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</si>
  <si>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</si>
  <si>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</si>
  <si>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</si>
  <si>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</si>
  <si>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</si>
  <si>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</si>
  <si>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</si>
  <si>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</si>
  <si>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</si>
  <si>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</si>
  <si>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</si>
  <si>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</si>
  <si>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</si>
  <si>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</si>
  <si>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</si>
  <si>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</si>
  <si>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</si>
  <si>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</si>
  <si>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</si>
  <si>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</si>
  <si>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</si>
  <si>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</si>
  <si>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</si>
  <si>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</si>
  <si>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</si>
  <si>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</si>
  <si>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</si>
  <si>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</si>
  <si>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</si>
  <si>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</si>
  <si>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</si>
  <si>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</si>
  <si>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</si>
  <si>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</si>
  <si>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</si>
  <si>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</si>
  <si>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</si>
  <si>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</si>
  <si>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</si>
  <si>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</si>
  <si>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</si>
  <si>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</si>
  <si>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</si>
  <si>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</si>
  <si>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</si>
  <si>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</si>
  <si>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</si>
  <si>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</si>
  <si>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</si>
  <si>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</si>
  <si>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</si>
  <si>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</si>
  <si>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</si>
  <si>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</si>
  <si>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</si>
  <si>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</si>
  <si>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</si>
  <si>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</si>
  <si>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</si>
  <si>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</si>
  <si>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</si>
  <si>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</si>
  <si>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</si>
  <si>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</si>
  <si>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</si>
  <si>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</si>
  <si>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</si>
  <si>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</si>
  <si>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</si>
  <si>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</si>
  <si>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</si>
  <si>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</si>
  <si>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</si>
  <si>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</si>
  <si>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</si>
  <si>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</si>
  <si>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</si>
  <si>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</si>
  <si>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</si>
  <si>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</si>
  <si>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</si>
  <si>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</si>
  <si>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</si>
  <si>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</si>
  <si>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</si>
  <si>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</si>
  <si>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</si>
  <si>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</si>
  <si>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</si>
  <si>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</si>
  <si>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</si>
  <si>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</si>
  <si>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</si>
  <si>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</si>
  <si>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</si>
  <si>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</si>
  <si>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</si>
  <si>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</si>
  <si>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</si>
  <si>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</si>
  <si>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</si>
  <si>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</si>
  <si>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</si>
  <si>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</si>
  <si>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</si>
  <si>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</si>
  <si>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</si>
  <si>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</si>
  <si>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</si>
  <si>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</si>
  <si>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</si>
  <si>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</si>
  <si>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</si>
  <si>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</si>
  <si>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</si>
  <si>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</si>
  <si>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</si>
  <si>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</si>
  <si>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</si>
  <si>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</si>
  <si>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</si>
  <si>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</si>
  <si>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</si>
  <si>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</si>
  <si>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</si>
  <si>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</si>
  <si>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</si>
  <si>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</si>
  <si>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</si>
  <si>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</si>
  <si>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</si>
  <si>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</si>
  <si>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</si>
  <si>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</si>
  <si>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</si>
  <si>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</si>
  <si>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</si>
  <si>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</si>
  <si>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</si>
  <si>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</si>
  <si>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</si>
  <si>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</si>
  <si>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</si>
  <si>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</si>
  <si>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</si>
  <si>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</si>
  <si>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</si>
  <si>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</si>
  <si>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</si>
  <si>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</si>
  <si>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</si>
  <si>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</si>
  <si>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</si>
  <si>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</si>
  <si>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</si>
  <si>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</si>
  <si>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</si>
  <si>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</si>
  <si>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</si>
  <si>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</si>
  <si>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</si>
  <si>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</si>
  <si>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</si>
  <si>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</si>
  <si>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</si>
  <si>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</si>
  <si>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</si>
  <si>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</si>
  <si>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</si>
  <si>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</si>
  <si>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</si>
  <si>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</si>
  <si>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</si>
  <si>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</si>
  <si>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</si>
  <si>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</si>
  <si>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</si>
  <si>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</si>
  <si>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</si>
  <si>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</si>
  <si>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</si>
  <si>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</si>
  <si>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</si>
  <si>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</si>
  <si>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</si>
  <si>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</si>
  <si>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</si>
  <si>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</si>
  <si>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</si>
  <si>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</si>
  <si>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</si>
  <si>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</si>
  <si>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</si>
  <si>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</si>
  <si>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</si>
  <si>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</si>
  <si>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</si>
  <si>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</si>
  <si>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</si>
  <si>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</si>
  <si>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</si>
  <si>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</si>
  <si>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</si>
  <si>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</si>
  <si>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</si>
  <si>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</si>
  <si>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</si>
  <si>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</si>
  <si>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</si>
  <si>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</si>
  <si>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</si>
  <si>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</si>
  <si>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</si>
  <si>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</si>
  <si>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</si>
  <si>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</si>
  <si>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</si>
  <si>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</si>
  <si>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</si>
  <si>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</si>
  <si>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</si>
  <si>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</si>
  <si>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</si>
  <si>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</si>
  <si>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</si>
  <si>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</si>
  <si>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</si>
  <si>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</si>
  <si>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</si>
  <si>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</si>
  <si>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</si>
  <si>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</si>
  <si>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</si>
  <si>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</si>
  <si>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</si>
  <si>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</si>
  <si>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</si>
  <si>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</si>
  <si>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</si>
  <si>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</si>
  <si>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</si>
  <si>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</si>
  <si>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</si>
  <si>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</si>
  <si>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</si>
  <si>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</si>
  <si>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</si>
  <si>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</si>
  <si>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</si>
  <si>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</si>
  <si>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</si>
  <si>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</si>
  <si>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</si>
  <si>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</si>
  <si>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</si>
  <si>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</si>
  <si>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</si>
  <si>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</si>
  <si>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</si>
  <si>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</si>
  <si>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</si>
  <si>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</si>
  <si>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</si>
  <si>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</si>
  <si>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</si>
  <si>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</si>
  <si>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</si>
  <si>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</si>
  <si>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</si>
  <si>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</si>
  <si>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</si>
  <si>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</si>
  <si>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</si>
  <si>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</si>
  <si>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</si>
  <si>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</si>
  <si>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</si>
  <si>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</si>
  <si>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</si>
  <si>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</si>
  <si>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</si>
  <si>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</si>
  <si>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</si>
  <si>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</si>
  <si>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</si>
  <si>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</si>
  <si>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</si>
  <si>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</si>
  <si>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</si>
  <si>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</si>
  <si>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</si>
  <si>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</si>
  <si>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</si>
  <si>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</si>
  <si>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</si>
  <si>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</si>
  <si>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</si>
  <si>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</si>
  <si>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</si>
  <si>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</si>
  <si>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</si>
  <si>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</si>
  <si>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</si>
  <si>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</si>
  <si>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</si>
  <si>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</si>
  <si>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</si>
  <si>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</si>
  <si>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</si>
  <si>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</si>
  <si>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</si>
  <si>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</si>
  <si>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</si>
  <si>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</si>
  <si>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</si>
  <si>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</si>
  <si>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</si>
  <si>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</si>
  <si>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</si>
  <si>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</si>
  <si>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</si>
  <si>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</si>
  <si>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</si>
  <si>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</si>
  <si>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</si>
  <si>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</si>
  <si>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</si>
  <si>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</si>
  <si>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</si>
  <si>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</si>
  <si>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</si>
  <si>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</si>
  <si>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</si>
  <si>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</si>
  <si>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</si>
  <si>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</si>
  <si>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</si>
  <si>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</si>
  <si>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</si>
  <si>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</si>
  <si>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</si>
  <si>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</si>
  <si>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</si>
  <si>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</si>
  <si>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</si>
  <si>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</si>
  <si>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</si>
  <si>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</si>
  <si>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</si>
  <si>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</si>
  <si>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</si>
  <si>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</si>
  <si>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</si>
  <si>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</si>
  <si>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</si>
  <si>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</si>
  <si>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</si>
  <si>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</si>
  <si>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</si>
  <si>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</si>
  <si>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</si>
  <si>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</si>
  <si>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</si>
  <si>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</si>
  <si>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</si>
  <si>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</si>
  <si>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</si>
  <si>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</si>
  <si>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</si>
  <si>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</si>
  <si>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</si>
  <si>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</si>
  <si>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</si>
  <si>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</si>
  <si>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</si>
  <si>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</si>
  <si>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</si>
  <si>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</si>
  <si>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</si>
  <si>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</si>
  <si>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</si>
  <si>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</si>
  <si>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</si>
  <si>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</si>
  <si>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</si>
  <si>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</si>
  <si>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</si>
  <si>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</si>
  <si>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</si>
  <si>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</si>
  <si>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</si>
  <si>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</si>
  <si>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</si>
  <si>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</si>
  <si>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</si>
  <si>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</si>
  <si>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</si>
  <si>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</si>
  <si>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</si>
  <si>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</si>
  <si>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</si>
  <si>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</si>
  <si>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</si>
  <si>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</si>
  <si>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</si>
  <si>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</si>
  <si>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</si>
  <si>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</si>
  <si>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</si>
  <si>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</si>
  <si>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</si>
  <si>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</si>
  <si>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</si>
  <si>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</si>
  <si>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</si>
  <si>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</si>
  <si>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</si>
  <si>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</si>
  <si>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</si>
  <si>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</si>
  <si>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</si>
  <si>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</si>
  <si>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</si>
  <si>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</si>
  <si>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</si>
  <si>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</si>
  <si>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</si>
  <si>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</si>
  <si>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</si>
  <si>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</si>
  <si>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</si>
  <si>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</si>
  <si>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</si>
  <si>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</si>
  <si>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</si>
  <si>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</si>
  <si>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</si>
  <si>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</si>
  <si>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</si>
  <si>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</si>
  <si>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</si>
  <si>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</si>
  <si>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</si>
  <si>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</si>
  <si>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</si>
  <si>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</si>
  <si>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</si>
  <si>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</si>
  <si>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</si>
  <si>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</si>
  <si>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</si>
  <si>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</si>
  <si>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</si>
  <si>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</si>
  <si>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</si>
  <si>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</si>
  <si>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</si>
  <si>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</si>
  <si>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</si>
  <si>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</si>
  <si>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</si>
  <si>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</si>
  <si>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</si>
  <si>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</si>
  <si>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</si>
  <si>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</si>
  <si>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</si>
  <si>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</si>
  <si>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</si>
  <si>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</si>
  <si>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</si>
  <si>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</si>
  <si>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</si>
  <si>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</si>
  <si>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</si>
  <si>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</si>
  <si>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</si>
  <si>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</si>
  <si>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</si>
  <si>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</si>
  <si>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</si>
  <si>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</si>
  <si>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</si>
  <si>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</si>
  <si>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</si>
  <si>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</si>
  <si>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</si>
  <si>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</si>
  <si>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</si>
  <si>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</si>
  <si>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</si>
  <si>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</si>
  <si>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</si>
  <si>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</si>
  <si>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</si>
  <si>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</si>
  <si>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</si>
  <si>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</si>
  <si>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</si>
  <si>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</si>
  <si>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</si>
  <si>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</si>
  <si>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</si>
  <si>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</si>
  <si>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</si>
  <si>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</si>
  <si>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</si>
  <si>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</si>
  <si>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</si>
  <si>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</si>
  <si>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</si>
  <si>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</si>
  <si>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</si>
  <si>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</si>
  <si>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</si>
  <si>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</si>
  <si>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</si>
  <si>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</si>
  <si>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</si>
  <si>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</si>
  <si>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</si>
  <si>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</si>
  <si>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</si>
  <si>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</si>
  <si>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</si>
  <si>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</si>
  <si>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</si>
  <si>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</si>
  <si>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</si>
  <si>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</si>
  <si>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</si>
  <si>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</si>
  <si>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</si>
  <si>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</si>
  <si>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</si>
  <si>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</si>
  <si>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</si>
  <si>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</si>
  <si>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</si>
  <si>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</si>
  <si>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</si>
  <si>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</si>
  <si>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</si>
  <si>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</si>
  <si>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</si>
  <si>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</si>
  <si>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</si>
  <si>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</si>
  <si>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</si>
  <si>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</si>
  <si>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</si>
  <si>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</si>
  <si>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</si>
  <si>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</si>
  <si>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</si>
  <si>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</si>
  <si>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</si>
  <si>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</si>
  <si>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</si>
  <si>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</si>
  <si>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</si>
  <si>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</si>
  <si>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</si>
  <si>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</si>
  <si>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</si>
  <si>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</si>
  <si>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</si>
  <si>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</si>
  <si>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</si>
  <si>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</si>
  <si>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</si>
  <si>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</si>
  <si>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</si>
  <si>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</si>
  <si>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</si>
  <si>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</si>
  <si>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</si>
  <si>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</si>
  <si>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</si>
  <si>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</si>
  <si>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</si>
  <si>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</si>
  <si>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</si>
  <si>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</si>
  <si>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</si>
  <si>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</si>
  <si>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</si>
  <si>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</si>
  <si>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</si>
  <si>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</si>
  <si>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</si>
  <si>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</si>
  <si>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</si>
  <si>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</si>
  <si>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</si>
  <si>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</si>
  <si>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</si>
  <si>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</si>
  <si>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</si>
  <si>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</si>
  <si>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</si>
  <si>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</si>
  <si>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</si>
  <si>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</si>
  <si>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</si>
  <si>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</si>
  <si>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</si>
  <si>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</si>
  <si>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</si>
  <si>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</si>
  <si>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</si>
  <si>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</si>
  <si>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</si>
  <si>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</si>
  <si>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</si>
  <si>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</si>
  <si>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</si>
  <si>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</si>
  <si>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</si>
  <si>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</si>
  <si>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</si>
  <si>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</si>
  <si>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</si>
  <si>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</si>
  <si>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</si>
  <si>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</si>
  <si>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</si>
  <si>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</si>
  <si>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</si>
  <si>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</si>
  <si>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</si>
  <si>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</si>
  <si>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</si>
  <si>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</si>
  <si>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</si>
  <si>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</si>
  <si>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</si>
  <si>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</si>
  <si>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</si>
  <si>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</si>
  <si>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</si>
  <si>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</si>
  <si>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</si>
  <si>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</si>
  <si>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</si>
  <si>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</si>
  <si>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</si>
  <si>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</si>
  <si>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</si>
  <si>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</si>
  <si>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</si>
  <si>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</si>
  <si>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</si>
  <si>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</si>
  <si>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</si>
  <si>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</si>
  <si>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</si>
  <si>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</si>
  <si>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</si>
  <si>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</si>
  <si>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</si>
  <si>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</si>
  <si>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</si>
  <si>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</si>
  <si>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</si>
  <si>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</si>
  <si>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</si>
  <si>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</si>
  <si>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</si>
  <si>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</si>
  <si>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</si>
  <si>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</si>
  <si>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</si>
  <si>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</si>
  <si>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</si>
  <si>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</si>
  <si>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</si>
  <si>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</si>
  <si>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</si>
  <si>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</si>
  <si>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</si>
  <si>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</si>
  <si>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</si>
  <si>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</si>
  <si>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</si>
  <si>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</si>
  <si>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</si>
  <si>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</si>
  <si>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</si>
  <si>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</si>
  <si>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</si>
  <si>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</si>
  <si>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</si>
  <si>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</si>
  <si>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</si>
  <si>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</si>
  <si>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</si>
  <si>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</si>
  <si>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</si>
  <si>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</si>
  <si>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</si>
  <si>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</si>
  <si>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</si>
  <si>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</si>
  <si>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</si>
  <si>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</si>
  <si>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</si>
  <si>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</si>
  <si>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</si>
  <si>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</si>
  <si>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</si>
  <si>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</si>
  <si>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</si>
  <si>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</si>
  <si>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</si>
  <si>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</si>
  <si>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</si>
  <si>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</si>
  <si>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</si>
  <si>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</si>
  <si>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</si>
  <si>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</si>
  <si>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</si>
  <si>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</si>
  <si>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</si>
  <si>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</si>
  <si>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</si>
  <si>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</si>
  <si>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</si>
  <si>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</si>
  <si>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</si>
  <si>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</si>
  <si>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</si>
  <si>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</si>
  <si>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</si>
  <si>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</si>
  <si>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</si>
  <si>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</si>
  <si>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</si>
  <si>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</si>
  <si>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</si>
  <si>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</si>
  <si>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</si>
  <si>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</si>
  <si>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</si>
  <si>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</si>
  <si>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</si>
  <si>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</si>
  <si>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</si>
  <si>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</si>
  <si>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</si>
  <si>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</si>
  <si>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</si>
  <si>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</si>
  <si>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</si>
  <si>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</si>
  <si>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</si>
  <si>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</si>
  <si>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</si>
  <si>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</si>
  <si>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</si>
  <si>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</si>
  <si>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</si>
  <si>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</si>
  <si>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</si>
  <si>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</si>
  <si>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</si>
  <si>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</si>
  <si>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</si>
  <si>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</si>
  <si>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</si>
  <si>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</si>
  <si>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</si>
  <si>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</si>
  <si>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</si>
  <si>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</si>
  <si>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</si>
  <si>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</si>
  <si>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</si>
  <si>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</si>
  <si>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</si>
  <si>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</si>
  <si>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</si>
  <si>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</si>
  <si>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</si>
  <si>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</si>
  <si>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</si>
  <si>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</si>
  <si>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</si>
  <si>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</si>
  <si>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</si>
  <si>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</si>
  <si>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</si>
  <si>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</si>
  <si>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</si>
  <si>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</si>
  <si>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</si>
  <si>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</si>
  <si>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</si>
  <si>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</si>
  <si>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</si>
  <si>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</si>
  <si>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</si>
  <si>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</si>
  <si>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</si>
  <si>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</si>
  <si>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</si>
  <si>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</si>
  <si>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</si>
  <si>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</si>
  <si>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</si>
  <si>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</si>
  <si>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</si>
  <si>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</si>
  <si>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</si>
  <si>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</si>
  <si>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</si>
  <si>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</si>
  <si>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</si>
  <si>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</si>
  <si>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</si>
  <si>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</si>
  <si>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</si>
  <si>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</si>
  <si>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</si>
  <si>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</si>
  <si>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</si>
  <si>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</si>
  <si>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</si>
  <si>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</si>
  <si>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</si>
  <si>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</si>
  <si>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</si>
  <si>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</si>
  <si>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</si>
  <si>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</si>
  <si>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</si>
  <si>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</si>
  <si>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</si>
  <si>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</si>
  <si>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</si>
  <si>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</si>
  <si>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</si>
  <si>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</si>
  <si>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</si>
  <si>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</si>
  <si>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</si>
  <si>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</si>
  <si>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</si>
  <si>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</si>
  <si>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</si>
  <si>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</si>
  <si>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</si>
  <si>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</si>
  <si>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</si>
  <si>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</si>
  <si>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</si>
  <si>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</si>
  <si>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</si>
  <si>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</si>
  <si>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</si>
  <si>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</si>
  <si>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</si>
  <si>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</si>
  <si>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</si>
  <si>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</si>
  <si>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</si>
  <si>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</si>
  <si>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</si>
  <si>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</si>
  <si>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</si>
  <si>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</si>
  <si>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</si>
  <si>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</si>
  <si>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</si>
  <si>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</si>
  <si>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</si>
  <si>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</si>
  <si>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</si>
  <si>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</si>
  <si>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</si>
  <si>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</si>
  <si>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</si>
  <si>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</si>
  <si>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</si>
  <si>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</si>
  <si>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</si>
  <si>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</si>
  <si>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</si>
  <si>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</si>
  <si>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</si>
  <si>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</si>
  <si>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</si>
  <si>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</si>
  <si>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</si>
  <si>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</si>
  <si>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</si>
  <si>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</si>
  <si>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</si>
  <si>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</si>
  <si>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</si>
  <si>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</si>
  <si>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</si>
  <si>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</si>
  <si>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</si>
  <si>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</si>
  <si>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</si>
  <si>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</si>
  <si>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</si>
  <si>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</si>
  <si>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</si>
  <si>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</si>
  <si>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</si>
  <si>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</si>
  <si>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</si>
  <si>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</si>
  <si>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</si>
  <si>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</si>
  <si>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</si>
  <si>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</si>
  <si>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</si>
  <si>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</si>
  <si>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</si>
  <si>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</si>
  <si>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</si>
  <si>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</si>
  <si>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</si>
  <si>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</si>
  <si>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</si>
  <si>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</si>
  <si>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</si>
  <si>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</si>
  <si>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</si>
  <si>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</si>
  <si>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</si>
  <si>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</si>
  <si>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</si>
  <si>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</si>
  <si>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</si>
  <si>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</si>
  <si>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</si>
  <si>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</si>
  <si>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</si>
  <si>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</si>
  <si>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</si>
  <si>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</si>
  <si>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</si>
  <si>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</si>
  <si>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</si>
  <si>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</si>
  <si>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</si>
  <si>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</si>
  <si>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</si>
  <si>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</si>
  <si>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</si>
  <si>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</si>
  <si>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</si>
  <si>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</si>
  <si>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</si>
  <si>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</si>
  <si>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</si>
  <si>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</si>
  <si>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</si>
  <si>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</si>
  <si>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</si>
  <si>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</si>
  <si>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</si>
  <si>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</si>
  <si>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</si>
  <si>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</si>
  <si>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</si>
  <si>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</si>
  <si>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</si>
  <si>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</si>
  <si>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</si>
  <si>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</si>
  <si>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</si>
  <si>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</si>
  <si>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</si>
  <si>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</si>
  <si>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</si>
  <si>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</si>
  <si>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</si>
  <si>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</si>
  <si>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</si>
  <si>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</si>
  <si>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</si>
  <si>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</si>
  <si>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</si>
  <si>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</si>
  <si>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</si>
  <si>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</si>
  <si>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</si>
  <si>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</si>
  <si>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</si>
  <si>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</si>
  <si>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</si>
  <si>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</si>
  <si>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</si>
  <si>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</si>
  <si>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</si>
  <si>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</si>
  <si>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</si>
  <si>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</si>
  <si>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</si>
  <si>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</si>
  <si>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</si>
  <si>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</si>
  <si>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</si>
  <si>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</si>
  <si>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</si>
  <si>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</si>
  <si>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</si>
  <si>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</si>
  <si>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</si>
  <si>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</si>
  <si>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</si>
  <si>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</si>
  <si>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</si>
  <si>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</si>
  <si>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</si>
  <si>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</si>
  <si>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</si>
  <si>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</si>
  <si>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</si>
  <si>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</si>
  <si>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</si>
  <si>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</si>
  <si>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</si>
  <si>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</si>
  <si>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</si>
  <si>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</si>
  <si>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</si>
  <si>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</si>
  <si>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</si>
  <si>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</si>
  <si>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</si>
  <si>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</si>
  <si>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</si>
  <si>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</si>
  <si>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</si>
  <si>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</si>
  <si>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</si>
  <si>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</si>
  <si>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</si>
  <si>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</si>
  <si>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</si>
  <si>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</si>
  <si>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</si>
  <si>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</si>
  <si>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</si>
  <si>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</si>
  <si>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</si>
  <si>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</si>
  <si>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</si>
  <si>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</si>
  <si>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</si>
  <si>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</si>
  <si>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</si>
  <si>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</si>
  <si>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</si>
  <si>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</si>
  <si>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</si>
  <si>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</si>
  <si>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</si>
  <si>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</si>
  <si>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</si>
  <si>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</si>
  <si>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</si>
  <si>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</si>
  <si>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</si>
  <si>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</si>
  <si>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</si>
  <si>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</si>
  <si>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</si>
  <si>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</si>
  <si>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</si>
  <si>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</si>
  <si>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</si>
  <si>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</si>
  <si>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</si>
  <si>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</si>
  <si>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</si>
  <si>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</si>
  <si>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</si>
  <si>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</si>
  <si>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</si>
  <si>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</si>
  <si>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</si>
  <si>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</si>
  <si>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</si>
  <si>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</si>
  <si>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</si>
  <si>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</si>
  <si>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</si>
  <si>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</si>
  <si>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</si>
  <si>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</si>
  <si>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</si>
  <si>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</si>
  <si>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</si>
  <si>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</si>
  <si>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</si>
  <si>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</si>
  <si>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</si>
  <si>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</si>
  <si>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</si>
  <si>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</si>
  <si>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</si>
  <si>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</si>
  <si>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</si>
  <si>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</si>
  <si>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</si>
  <si>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</si>
  <si>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</si>
  <si>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</si>
  <si>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</si>
  <si>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</si>
  <si>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</si>
  <si>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</si>
  <si>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</si>
  <si>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</si>
  <si>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</si>
  <si>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</si>
  <si>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</si>
  <si>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</si>
  <si>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</si>
  <si>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</si>
  <si>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</si>
  <si>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</si>
  <si>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</si>
  <si>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NO PCM</t>
  </si>
  <si>
    <t>Sceco cut in area  /EM team on the way need 20 Min</t>
  </si>
  <si>
    <t>PCM-20251115-00001344</t>
  </si>
  <si>
    <t>jed0581</t>
  </si>
  <si>
    <t xml:space="preserve">site located in Prince Sultan bin abdulaziz Palace need to arrange special permission </t>
  </si>
  <si>
    <t>PCM-20251115-00001417</t>
  </si>
  <si>
    <t>EM team on the way need 50 Min</t>
  </si>
  <si>
    <t>PCM-20251115-00001434</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</si>
  <si>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</si>
  <si>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</si>
  <si>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</si>
  <si>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</si>
  <si>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</si>
  <si>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</si>
  <si>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</si>
  <si>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</si>
  <si>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</si>
  <si>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</si>
  <si>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</si>
  <si>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</si>
  <si>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</si>
  <si>
    <t>will check after RTH0954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</si>
</sst>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6" totalsRowShown="0" headerRowDxfId="15" dataDxfId="14" headerRowBorderDxfId="12" tableBorderDxfId="13">
  <autoFilter ref="A1:L1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313.59886134259432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0.16823634259344544</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0.11301643518527271</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45976.54728726852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45976.54728726852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45976.54728726852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45976.54728726852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45976.54728726852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45976.54728726852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45976.54728726852</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45976.54728726852</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45976.54728726852</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45976.54728726852</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45976.54728726852</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45976.54728726852</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45976.54728726852</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45976.54728726852</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45976.54728726852</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45976.54728726852</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45976.54728726852</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45976.54728726852</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45976.54728726852</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45976.54728726852</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45976.54728726852</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45976.54728726852</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45976.54728726852</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45976.54728726852</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45976.54728726852</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45976.54728726852</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45976.54728726852</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45976.54728726852</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45976.54728726852</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45976.54728726852</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45976.54728726852</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45976.54728726852</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45976.54728726852</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45976.54728726852</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45976.54728726852</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45976.54728726852</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45976.54728726852</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45976.54728726852</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45976.54728726852</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45976.54728726852</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45976.54728726852</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45976.54728726852</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45976.54728726852</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45976.54728726852</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45976.54728726852</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45976.54728726852</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45976.54728726852</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45976.54728726852</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45976.54728726852</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45976.54728726852</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45976.54728726852</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45976.54728726852</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45976.54728726852</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45976.54728726852</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45976.54728726852</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45976.54728726852</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45976.54728726852</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45976.54728726852</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45976.54728726852</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45976.54728726852</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45976.54728726852</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45976.54728726852</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45976.54728726852</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45976.54728726852</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45976.54728726852</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45976.54728726852</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45976.54728726852</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45976.54728726852</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45976.54728726852</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45976.54728726852</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45976.54728726852</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45976.54728726852</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45976.54728726852</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45976.54728726852</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45976.54728726852</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45976.54728726852</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45976.54728726852</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45976.54728726852</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45976.54728726852</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45976.54728726852</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45976.54728726852</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45976.54728726852</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45976.54728726852</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45976.54728726852</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45976.54728726852</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45976.54728726852</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45976.54728726852</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45976.54728726852</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11EF6245-3404-477B-9D5B-59B37E75866A}"/>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151.54744930555898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0.1109446759292041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58"/>
      <c r="E5" s="103"/>
      <c r="F5" s="104"/>
      <c r="G5" s="105">
        <f ca="1">IFERROR(NOW()-F5,"-")</f>
        <v>45976.54728726852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45976.54728726852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45976.54728726852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45976.54728726852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45976.54728726852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45976.54728726852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45976.54728726852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45976.54728726852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45976.54728726852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45976.54728726852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45976.54728726852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45976.54728726852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45976.54728726852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45976.54728726852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45976.54728726852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45976.54728726852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45976.54728726852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45976.54728726852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45976.54728726852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45976.54728726852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45976.54728726852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45976.54728726852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45976.54728726852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45976.54728726852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45976.54728726852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45976.54728726852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45976.54728726852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45976.54728726852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45976.54728726852</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45976.54728726852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45976.54728726852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45976.54728726852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45976.54728726852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45976.54728726852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45976.54728726852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45976.54728726852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45976.54728726852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45976.54728726852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45976.54728726852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45976.54728726852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45976.54728726852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45976.54728726852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45976.54728726852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45976.54728726852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45976.54728726852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45976.54728726852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45976.54728726852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45976.54728726852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45976.54728726852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45976.54728726852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45976.54728726852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45976.54728726852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45976.54728726852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45976.54728726852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45976.54728726852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45976.54728726852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45976.54728726852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45976.54728726852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45976.54728726852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45976.54728726852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45976.54728726852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45976.54728726852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45976.54728726852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45976.54728726852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45976.54728726852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45976.54728726852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45976.54728726852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45976.54728726852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45976.54728726852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45976.54728726852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45976.54728726852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45976.54728726852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45976.54728726852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45976.54728726852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45976.54728726852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45976.54728726852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45976.54728726852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45976.54728726852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45976.54728726852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45976.54728726852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45976.54728726852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45976.54728726852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45976.54728726852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45976.54728726852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45976.54728726852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45976.54728726852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45976.54728726852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45976.54728726852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45976.54728726852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45976.54728726852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45976.54728726852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45976.54728726852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45976.54728726852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45976.54728726852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45976.54728726852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45976.54728726852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45976.54728726852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45976.54728726852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45976.54728726852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45976.54728726852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45976.54728726852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45976.54728726852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45976.54728726852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45976.54728726852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45976.54728726852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45976.54728726852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45976.54728726852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45976.54728726852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45976.54728726852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45976.54728726852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45976.54728726852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45976.54728726852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45976.54728726852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45976.54728726852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45976.54728726852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45976.54728726852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45976.54728726852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45976.54728726852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45976.54728726852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45976.54728726852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45976.54728726852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45976.54728726852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45976.54728726852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45976.54728726852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45976.54728726852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45976.54728726852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45976.54728726852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45976.54728726852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45976.54728726852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45976.54728726852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45976.54728726852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45976.54728726852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45976.54728726852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45976.54728726852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45976.54728726852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45976.54728726852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45976.54728726852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45976.54728726852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45976.54728726852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45976.54728726852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45976.54728726852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45976.54728726852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45976.54728726852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45976.54728726852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45976.54728726852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45976.54728726852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45976.54728726852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45976.54728726852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45976.54728726852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45976.54728726852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45976.54728726852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45976.54728726852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45976.54728726852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45976.54728726852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45976.54728726852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45976.54728726852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45976.54728726852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45976.54728726852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45976.54728726852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45976.54728726852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45976.54728726852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45976.54728726852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45976.54728726852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45976.54728726852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45976.54728726852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45976.54728726852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45976.54728726852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45976.54728726852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45976.54728726852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45976.54728726852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45976.54728726852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45976.54728726852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45976.54728726852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45976.54728726852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45976.54728726852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45976.54728726852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45976.54728726852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45976.54728726852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45976.54728726852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45976.54728726852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45976.54728726852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45976.54728726852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45976.54728726852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45976.54728726852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45976.54728726852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45976.54728726852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45976.54728726852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45976.54728726852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45976.54728726852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45976.54728726852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45976.54728726852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45976.54728726852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45976.54728726852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45976.54728726852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45976.54728726852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45976.54728726852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45976.54728726852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45976.54728726852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45976.54728726852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45976.54728726852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45976.54728726852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45976.54728726852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45976.54728726852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45976.54728726852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45976.54728726852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45976.54728726852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45976.54728726852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45976.54728726852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45976.54728726852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45976.54728726852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45976.54728726852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45976.54728726852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45976.54728726852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45976.54728726852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45976.54728726852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45976.54728726852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45976.54728726852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45976.54728726852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45976.54728726852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45976.54728726852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45976.54728726852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45976.54728726852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45976.54728726852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45976.54728726852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45976.54728726852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45976.54728726852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45976.54728726852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45976.54728726852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45976.54728726852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45976.54728726852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45976.54728726852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45976.54728726852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45976.54728726852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45976.54728726852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45976.54728726852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45976.54728726852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45976.54728726852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45976.54728726852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45976.54728726852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45976.54728726852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45976.54728726852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45976.54728726852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45976.54728726852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45976.54728726852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45976.54728726852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45976.54728726852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45976.54728726852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45976.54728726852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45976.54728726852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45976.54728726852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45976.54728726852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45976.54728726852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45976.54728726852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45976.54728726852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45976.54728726852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45976.54728726852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45976.54728726852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45976.54728726852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45976.54728726852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45976.54728726852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45976.54728726852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45976.54728726852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45976.54728726852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45976.54728726852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45976.54728726852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45976.54728726852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45976.54728726852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45976.54728726852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45976.54728726852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45976.54728726852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45976.54728726852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45976.54728726852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45976.54728726852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45976.54728726852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45976.54728726852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45976.54728726852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45976.54728726852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45976.54728726852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45976.54728726852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45976.54728726852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45976.54728726852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45976.54728726852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45976.54728726852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45976.54728726852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45976.54728726852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45976.54728726852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45976.54728726852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45976.54728726852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45976.54728726852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45976.54728726852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45976.54728726852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45976.54728726852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45976.54728726852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45976.54728726852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45976.54728726852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45976.54728726852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45976.54728726852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45976.54728726852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45976.54728726852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45976.54728726852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45976.54728726852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45976.54728726852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45976.54728726852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45976.54728726852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45976.54728726852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45976.54728726852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45976.54728726852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45976.54728726852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45976.54728726852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45976.54728726852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45976.54728726852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45976.54728726852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45976.54728726852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45976.54728726852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45976.54728726852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45976.54728726852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45976.54728726852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45976.54728726852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45976.54728726852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45976.54728726852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45976.54728726852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45976.54728726852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45976.54728726852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45976.54728726852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45976.54728726852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45976.54728726852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45976.54728726852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45976.54728726852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45976.54728726852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45976.54728726852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45976.54728726852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45976.54728726852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45976.54728726852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45976.54728726852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45976.54728726852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45976.54728726852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45976.54728726852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45976.54728726852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45976.54728726852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45976.54728726852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45976.54728726852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45976.54728726852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45976.54728726852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45976.54728726852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45976.54728726852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45976.54728726852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45976.54728726852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45976.54728726852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45976.54728726852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45976.54728726852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45976.54728726852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45976.54728726852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45976.54728726852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45976.54728726852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45976.54728726852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45976.54728726852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45976.54728726852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45976.54728726852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45976.54728726852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45976.54728726852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45976.54728726852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45976.54728726852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45976.54728726852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45976.54728726852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45976.54728726852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45976.54728726852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45976.54728726852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45976.54728726852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45976.54728726852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45976.54728726852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45976.54728726852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45976.54728726852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45976.54728726852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45976.54728726852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45976.54728726852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45976.54728726852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45976.54728726852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45976.54728726852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45976.54728726852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45976.54728726852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45976.54728726852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45976.54728726852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45976.54728726852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45976.54728726852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45976.54728726852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45976.54728726852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45976.54728726852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45976.54728726852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45976.54728726852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45976.54728726852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45976.54728726852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45976.54728726852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45976.54728726852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45976.54728726852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45976.54728726852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45976.54728726852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45976.54728726852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45976.54728726852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45976.54728726852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45976.54728726852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45976.54728726852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45976.54728726852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45976.54728726852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45976.54728726852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45976.54728726852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45976.54728726852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45976.54728726852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45976.54728726852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45976.54728726852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45976.54728726852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45976.54728726852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45976.54728726852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45976.54728726852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45976.54728726852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45976.54728726852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45976.54728726852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45976.54728726852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45976.54728726852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45976.54728726852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45976.54728726852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45976.54728726852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45976.54728726852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45976.54728726852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45976.54728726852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45976.54728726852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45976.54728726852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45976.54728726852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45976.54728726852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45976.54728726852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45976.54728726852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45976.54728726852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45976.54728726852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45976.54728726852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45976.54728726852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45976.54728726852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45976.54728726852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45976.54728726852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45976.54728726852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45976.54728726852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45976.54728726852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45976.54728726852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45976.54728726852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45976.54728726852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45976.54728726852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45976.54728726852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45976.54728726852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45976.54728726852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45976.54728726852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45976.54728726852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45976.54728726852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45976.54728726852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45976.54728726852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45976.54728726852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45976.54728726852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45976.54728726852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45976.54728726852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45976.54728726852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45976.54728726852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45976.54728726852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45976.54728726852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45976.54728726852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45976.54728726852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45976.54728726852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45976.54728726852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45976.54728726852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45976.54728726852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45976.54728726852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45976.54728726852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45976.54728726852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45976.54728726852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45976.54728726852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45976.54728726852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45976.54728726852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45976.54728726852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45976.54728726852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45976.54728726852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45976.54728726852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45976.54728726852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45976.54728726852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45976.54728726852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45976.54728726852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45976.54728726852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45976.54728726852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45976.54728726852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45976.54728726852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45976.54728726852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45976.54728726852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45976.54728726852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45976.54728726852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45976.54728726852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45976.54728726852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45976.54728726852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45976.54728726852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45976.54728726852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45976.54728726852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45976.54728726852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45976.54728726852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45976.54728726852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45976.54728726852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45976.54728726852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45976.54728726852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45976.54728726852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45976.54728726852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45976.54728726852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45976.54728726852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45976.54728726852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45976.54728726852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45976.54728726852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45976.54728726852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45976.54728726852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45976.54728726852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45976.54728726852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45976.54728726852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45976.54728726852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45976.54728726852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45976.54728726852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45976.54728726852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45976.54728726852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45976.54728726852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45976.54728726852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45976.54728726852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45976.54728726852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45976.54728726852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45976.54728726852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45976.54728726852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45976.54728726852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45976.54728726852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45976.54728726852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45976.54728726852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45976.54728726852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45976.54728726852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45976.54728726852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45976.54728726852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45976.54728726852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45976.54728726852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45976.54728726852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45976.54728726852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45976.54728726852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45976.54728726852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45976.54728726852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45976.54728726852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45976.54728726852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45976.54728726852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45976.54728726852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45976.54728726852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45976.54728726852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45976.54728726852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45976.54728726852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45976.54728726852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45976.54728726852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45976.54728726852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45976.54728726852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45976.54728726852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45976.54728726852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45976.54728726852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45976.54728726852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45976.54728726852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45976.54728726852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45976.54728726852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45976.54728726852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45976.54728726852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45976.54728726852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45976.54728726852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45976.54728726852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45976.54728726852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45976.54728726852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45976.54728726852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45976.54728726852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45976.54728726852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45976.54728726852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45976.54728726852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45976.54728726852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45976.54728726852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45976.54728726852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45976.54728726852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45976.54728726852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45976.54728726852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45976.54728726852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45976.54728726852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45976.54728726852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45976.54728726852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45976.54728726852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45976.54728726852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45976.54728726852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45976.54728726852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45976.54728726852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45976.54728726852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45976.54728726852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45976.54728726852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45976.54728726852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45976.54728726852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45976.54728726852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45976.54728726852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45976.54728726852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45976.54728726852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45976.54728726852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45976.54728726852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45976.54728726852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45976.54728726852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45976.54728726852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45976.54728726852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45976.54728726852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45976.54728726852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45976.54728726852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45976.54728726852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45976.54728726852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45976.54728726852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45976.54728726852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45976.54728726852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45976.54728726852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45976.54728726852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45976.54728726852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45976.54728726852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45976.54728726852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45976.54728726852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45976.54728726852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45976.54728726852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45976.54728726852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45976.54728726852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45976.54728726852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45976.54728726852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45976.54728726852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45976.54728726852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45976.54728726852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45976.54728726852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45976.54728726852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45976.54728726852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45976.54728726852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45976.54728726852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45976.54728726852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45976.54728726852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45976.54728726852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45976.54728726852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45976.54728726852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45976.54728726852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45976.54728726852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45976.54728726852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45976.54728726852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45976.54728726852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45976.54728726852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45976.54728726852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45976.54728726852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45976.54728726852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45976.54728726852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45976.54728726852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45976.54728726852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45976.54728726852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45976.54728726852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45976.54728726852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45976.54728726852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45976.54728726852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45976.54728726852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45976.54728726852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45976.54728726852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45976.54728726852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45976.54728726852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45976.54728726852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45976.54728726852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45976.54728726852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45976.54728726852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45976.54728726852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45976.54728726852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45976.54728726852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45976.54728726852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45976.54728726852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45976.54728726852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45976.54728726852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45976.54728726852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45976.54728726852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45976.54728726852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45976.54728726852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45976.54728726852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45976.54728726852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45976.54728726852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45976.54728726852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45976.54728726852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45976.54728726852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45976.54728726852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45976.54728726852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45976.54728726852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45976.54728726852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45976.54728726852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45976.54728726852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45976.54728726852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45976.54728726852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45976.54728726852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45976.54728726852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45976.54728726852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45976.54728726852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45976.54728726852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45976.54728726852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45976.54728726852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45976.54728726852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45976.54728726852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45976.54728726852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45976.54728726852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45976.54728726852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45976.54728726852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45976.54728726852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45976.54728726852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45976.54728726852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45976.54728726852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45976.54728726852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45976.54728726852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45976.54728726852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45976.54728726852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45976.54728726852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45976.54728726852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45976.54728726852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45976.54728726852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45976.54728726852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45976.54728726852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45976.54728726852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45976.54728726852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45976.54728726852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45976.54728726852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45976.54728726852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45976.54728726852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45976.54728726852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45976.54728726852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45976.54728726852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45976.54728726852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45976.54728726852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45976.54728726852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45976.54728726852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45976.54728726852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45976.54728726852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45976.54728726852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45976.54728726852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45976.54728726852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45976.54728726852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45976.54728726852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45976.54728726852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45976.54728726852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45976.54728726852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45976.54728726852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45976.54728726852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45976.54728726852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45976.54728726852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45976.54728726852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45976.54728726852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45976.54728726852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45976.54728726852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45976.54728726852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45976.54728726852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45976.54728726852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45976.54728726852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45976.54728726852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45976.54728726852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45976.54728726852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45976.54728726852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45976.54728726852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45976.54728726852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45976.54728726852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45976.54728726852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45976.54728726852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45976.54728726852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45976.54728726852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45976.54728726852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45976.54728726852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45976.54728726852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45976.54728726852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45976.54728726852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45976.54728726852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45976.54728726852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45976.54728726852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45976.54728726852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45976.54728726852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45976.54728726852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45976.54728726852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45976.54728726852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45976.54728726852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45976.54728726852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45976.54728726852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45976.54728726852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45976.54728726852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45976.54728726852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45976.54728726852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45976.54728726852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45976.54728726852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45976.54728726852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45976.54728726852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45976.54728726852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45976.54728726852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45976.54728726852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45976.54728726852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45976.54728726852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45976.54728726852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45976.54728726852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45976.54728726852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45976.54728726852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45976.54728726852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45976.54728726852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45976.54728726852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45976.54728726852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45976.54728726852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45976.54728726852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45976.54728726852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45976.54728726852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45976.54728726852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45976.54728726852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45976.54728726852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45976.54728726852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45976.54728726852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45976.54728726852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45976.54728726852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45976.54728726852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45976.54728726852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45976.54728726852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45976.54728726852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45976.54728726852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45976.54728726852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45976.54728726852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45976.54728726852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45976.54728726852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45976.54728726852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45976.54728726852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45976.54728726852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45976.54728726852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45976.54728726852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45976.54728726852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45976.54728726852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45976.54728726852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45976.54728726852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45976.54728726852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45976.54728726852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45976.54728726852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45976.54728726852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45976.54728726852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45976.54728726852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45976.54728726852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45976.54728726852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45976.54728726852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45976.54728726852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45976.54728726852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45976.54728726852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45976.54728726852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45976.54728726852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45976.54728726852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45976.54728726852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45976.54728726852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45976.54728726852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45976.54728726852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45976.54728726852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45976.54728726852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45976.54728726852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45976.54728726852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45976.54728726852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45976.54728726852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45976.54728726852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45976.54728726852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45976.54728726852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45976.54728726852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45976.54728726852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45976.54728726852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45976.54728726852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45976.54728726852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45976.54728726852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45976.54728726852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45976.54728726852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45976.54728726852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45976.54728726852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45976.54728726852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45976.54728726852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45976.54728726852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45976.54728726852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45976.54728726852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45976.54728726852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45976.54728726852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45976.54728726852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45976.54728726852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45976.54728726852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45976.54728726852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45976.54728726852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45976.54728726852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45976.54728726852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45976.54728726852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45976.54728726852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45976.54728726852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45976.54728726852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45976.54728726852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45976.54728726852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45976.54728726852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45976.54728726852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45976.54728726852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45976.54728726852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45976.54728726852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45976.54728726852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45976.54728726852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45976.54728726852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45976.54728726852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45976.54728726852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45976.54728726852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45976.54728726852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45976.54728726852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45976.54728726852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45976.54728726852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45976.54728726852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45976.54728726852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45976.54728726852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45976.54728726852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45976.54728726852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45976.54728726852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45976.54728726852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45976.54728726852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45976.54728726852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45976.54728726852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45976.54728726852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45976.54728726852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45976.54728726852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45976.54728726852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45976.54728726852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45976.54728726852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45976.54728726852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45976.54728726852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45976.54728726852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45976.54728726852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45976.54728726852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45976.54728726852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45976.54728726852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45976.54728726852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45976.54728726852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45976.54728726852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45976.54728726852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45976.54728726852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45976.54728726852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45976.54728726852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45976.54728726852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45976.54728726852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45976.54728726852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45976.54728726852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45976.54728726852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45976.54728726852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45976.54728726852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45976.54728726852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45976.54728726852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45976.54728726852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45976.54728726852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45976.54728726852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45976.54728726852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45976.54728726852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45976.54728726852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45976.54728726852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45976.54728726852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45976.54728726852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45976.54728726852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45976.54728726852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45976.54728726852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45976.54728726852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45976.54728726852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45976.54728726852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45976.54728726852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45976.54728726852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45976.54728726852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45976.54728726852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45976.54728726852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45976.54728726852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45976.54728726852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45976.54728726852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45976.54728726852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45976.54728726852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45976.54728726852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45976.54728726852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45976.54728726852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45976.54728726852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45976.54728726852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45976.54728726852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45976.54728726852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45976.54728726852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45976.54728726852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45976.54728726852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45976.54728726852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45976.54728726852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45976.54728726852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45976.54728726852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45976.54728726852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45976.54728726852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45976.54728726852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45976.54728726852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45976.54728726852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45976.54728726852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45976.54728726852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45976.54728726852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45976.54728726852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45976.54728726852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45976.54728726852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45976.54728726852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45976.54728726852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45976.54728726852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45976.54728726852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45976.54728726852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45976.54728726852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45976.54728726852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45976.54728726852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45976.54728726852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45976.54728726852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45976.54728726852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45976.54728726852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45976.54728726852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45976.54728726852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45976.54728726852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45976.54728726852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45976.54728726852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45976.54728726852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45976.54728726852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45976.54728726852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45976.54728726852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45976.54728726852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45976.54728726852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45976.54728726852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45976.54728726852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45976.54728726852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45976.54728726852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45976.54728726852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45976.54728726852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45976.54728726852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45976.54728726852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45976.54728726852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45976.54728726852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45976.54728726852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45976.54728726852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45976.54728726852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45976.54728726852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45976.54728726852</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273.06656967592426</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30205</v>
      </c>
      <c r="E3" s="95" t="s">
        <v>39021</v>
      </c>
      <c r="F3" s="96"/>
      <c r="G3" s="97">
        <f ca="1">IFERROR(NOW()-F3,"")</f>
        <v>45976.54728726852</v>
      </c>
      <c r="H3" s="96">
        <v>45976.372384259259</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2</v>
      </c>
      <c r="D4" s="92" t="s">
        <v>39117</v>
      </c>
      <c r="E4" s="95" t="s">
        <v>39021</v>
      </c>
      <c r="F4" s="96">
        <v>45976.452013888891</v>
      </c>
      <c r="G4" s="97">
        <f ca="1">IFERROR(NOW()-F4,"")</f>
        <v>9.5273379629361443E-2</v>
      </c>
      <c r="H4" s="96">
        <v>45976.444687499999</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3</v>
      </c>
      <c r="D5" s="92" t="s">
        <v>29169</v>
      </c>
      <c r="E5" s="95" t="s">
        <v>39104</v>
      </c>
      <c r="F5" s="96">
        <v>45976.480543981481</v>
      </c>
      <c r="G5" s="97">
        <f ca="1">IFERROR(NOW()-F5,"")</f>
        <v>6.6743287039571442E-2</v>
      </c>
      <c r="H5" s="96">
        <v>45976.46675925926</v>
      </c>
      <c r="I5" s="135" t="str">
        <f>IFERROR(VLOOKUP(D5,DB!A:F,6,0),"")</f>
        <v>Generator-SG</v>
      </c>
      <c r="J5" s="135" t="str">
        <f>IFERROR(VLOOKUP(D5,DB!A:G,7,0),"")</f>
        <v>Vandalized</v>
      </c>
      <c r="K5" s="98" t="s">
        <v>39120</v>
      </c>
      <c r="L5" s="92" t="str">
        <f>IFERROR(VLOOKUP(D5,DB!A:I,9,0),"")</f>
        <v>Latis</v>
      </c>
    </row>
    <row r="6" spans="1:16" ht="15" customHeight="1">
      <c r="A6" s="135" t="s">
        <v>39121</v>
      </c>
      <c r="B6" s="135" t="str">
        <f>IFERROR(VLOOKUP(D6,DB!A:K,11,0),"")</f>
        <v>R4</v>
      </c>
      <c r="C6" s="94">
        <v>1</v>
      </c>
      <c r="D6" s="92" t="s">
        <v>32392</v>
      </c>
      <c r="E6" s="95" t="s">
        <v>39021</v>
      </c>
      <c r="F6" s="96">
        <v>45976.484537037039</v>
      </c>
      <c r="G6" s="97">
        <f ca="1">IFERROR(NOW()-F6,"")</f>
        <v>6.2750231481913943E-2</v>
      </c>
      <c r="H6" s="96">
        <v>45976.478831018518</v>
      </c>
      <c r="I6" s="135" t="str">
        <f>IFERROR(VLOOKUP(D6,DB!A:F,6,0),"")</f>
        <v>SCECO</v>
      </c>
      <c r="J6" s="135" t="str">
        <f>IFERROR(VLOOKUP(D6,DB!A:G,7,0),"")</f>
        <v>Dead</v>
      </c>
      <c r="K6" s="98" t="s">
        <v>39122</v>
      </c>
      <c r="L6" s="92" t="str">
        <f>IFERROR(VLOOKUP(D6,DB!A:I,9,0),"")</f>
        <v>Latis</v>
      </c>
    </row>
    <row r="7" spans="1:16" ht="15" customHeight="1">
      <c r="A7" s="135"/>
      <c r="B7" s="135" t="str">
        <f>IFERROR(VLOOKUP(D7,DB!A:K,11,0),"")</f>
        <v/>
      </c>
      <c r="C7" s="94"/>
      <c r="D7" s="92"/>
      <c r="E7" s="95"/>
      <c r="F7" s="96"/>
      <c r="G7" s="97">
        <f ca="1">IFERROR(NOW()-F7,"")</f>
        <v>45976.54728726852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45976.54728726852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45976.54728726852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45976.54728726852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45976.54728726852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45976.54728726852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45976.54728726852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45976.54728726852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45976.54728726852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45976.54728726852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45976.54728726852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45976.54728726852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45976.54728726852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45976.54728726852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45976.54728726852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45976.54728726852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45976.54728726852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45976.54728726852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45976.54728726852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45976.54728726852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45976.54728726852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45976.54728726852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45976.54728726852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45976.54728726852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45976.54728726852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45976.54728726852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45976.54728726852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45976.54728726852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45976.54728726852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45976.54728726852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45976.54728726852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45976.54728726852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45976.54728726852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45976.54728726852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45976.54728726852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45976.54728726852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45976.54728726852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45976.54728726852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45976.54728726852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45976.54728726852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45976.54728726852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45976.54728726852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45976.54728726852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45976.54728726852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45976.54728726852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45976.54728726852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45976.54728726852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45976.54728726852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45976.54728726852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45976.54728726852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45976.54728726852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45976.54728726852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45976.54728726852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45976.54728726852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45976.54728726852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45976.54728726852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45976.54728726852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45976.54728726852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45976.54728726852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45976.54728726852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45976.54728726852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45976.54728726852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45976.54728726852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45976.54728726852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45976.54728726852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45976.54728726852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45976.54728726852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45976.54728726852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45976.54728726852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45976.54728726852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45976.54728726852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45976.54728726852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45976.54728726852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45976.54728726852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45976.54728726852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45976.54728726852</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45976.54728726852</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45976.54728726852</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45976.54728726852</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45976.54728726852</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45976.54728726852</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45976.54728726852</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45976.54728726852</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45976.54728726852</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45976.54728726852</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45976.54728726852</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45976.54728726852</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45976.54728726852</v>
      </c>
      <c r="H94" s="96"/>
      <c r="I94" s="135" t="str">
        <f>IFERROR(VLOOKUP(D94,DB!A:F,6,0),"")</f>
        <v/>
      </c>
      <c r="J94" s="135" t="str">
        <f>IFERROR(VLOOKUP(D94,DB!A:G,7,0),"")</f>
        <v/>
      </c>
      <c r="K94" s="98"/>
      <c r="L94" s="92" t="str">
        <f>IFERROR(VLOOKUP(D94,DB!A:I,9,0),"")</f>
        <v/>
      </c>
    </row>
  </sheetData>
  <dataValidations count="2">
    <dataValidation allowBlank="1" showInputMessage="1" showErrorMessage="1" sqref="E1" xr:uid="{A4F81451-56CC-4543-9497-104C4E44EE4B}"/>
    <dataValidation type="list" allowBlank="1" showInputMessage="1" showErrorMessage="1" sqref="E2:E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5"/>
  <sheetViews>
    <sheetView tabSelected="1" workbookViewId="0">
      <selection activeCell="H10" sqref="H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84.715227083332138</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50.358409953703813</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27.886176157408045</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2</v>
      </c>
      <c r="D6" s="124" t="s">
        <v>33042</v>
      </c>
      <c r="E6" s="124" t="s">
        <v>39021</v>
      </c>
      <c r="F6" s="124"/>
      <c r="G6" s="126">
        <f t="shared" ref="G6:G48" ca="1" si="2">IFERROR(NOW()-F6,"")</f>
        <v>45976.54728726852</v>
      </c>
      <c r="H6" s="125">
        <v>45976.200335648151</v>
      </c>
      <c r="I6" s="124" t="str">
        <f>IFERROR(VLOOKUP(D6,DB!A:F,6,0),"")</f>
        <v>SCECO</v>
      </c>
      <c r="J6" s="124" t="str">
        <f>IFERROR(VLOOKUP(D6,DB!A:G,7,0),"")</f>
        <v>Dead</v>
      </c>
      <c r="K6" s="124" t="s">
        <v>39132</v>
      </c>
      <c r="L6" s="124" t="str">
        <f>IFERROR(VLOOKUP(D6,DB!A:I,9,0),"")</f>
        <v>Latis</v>
      </c>
    </row>
    <row r="7" spans="1:13">
      <c r="A7" s="124" t="s">
        <v>39133</v>
      </c>
      <c r="B7" s="124" t="str">
        <f>IFERROR(VLOOKUP(D7,DB!A:K,11,0),"")</f>
        <v>R5</v>
      </c>
      <c r="C7" s="124"/>
      <c r="D7" s="124" t="s">
        <v>33539</v>
      </c>
      <c r="E7" s="124" t="s">
        <v>39104</v>
      </c>
      <c r="F7" s="124"/>
      <c r="G7" s="126">
        <f t="shared" ca="1" si="2"/>
        <v>45976.54728726852</v>
      </c>
      <c r="H7" s="125">
        <v>45976.204270833332</v>
      </c>
      <c r="I7" s="124" t="str">
        <f>IFERROR(VLOOKUP(D7,DB!A:F,6,0),"")</f>
        <v>SCECO</v>
      </c>
      <c r="J7" s="124" t="str">
        <f>IFERROR(VLOOKUP(D7,DB!A:G,7,0),"")</f>
        <v>No BB Design</v>
      </c>
      <c r="K7" s="124" t="s">
        <v>39134</v>
      </c>
      <c r="L7" s="124" t="str">
        <f>IFERROR(VLOOKUP(D7,DB!A:I,9,0),"")</f>
        <v>Latis</v>
      </c>
    </row>
    <row r="8" spans="1:13">
      <c r="A8" s="124" t="s">
        <v>39131</v>
      </c>
      <c r="B8" s="124" t="str">
        <f>IFERROR(VLOOKUP(D8,DB!A:K,11,0),"")</f>
        <v>R5</v>
      </c>
      <c r="C8" s="124">
        <v>1</v>
      </c>
      <c r="D8" s="124" t="s">
        <v>33314</v>
      </c>
      <c r="E8" s="124" t="s">
        <v>39021</v>
      </c>
      <c r="F8" s="124"/>
      <c r="G8" s="126">
        <f t="shared" ca="1" si="2"/>
        <v>45976.54728726852</v>
      </c>
      <c r="H8" s="125">
        <v>45976.318240740744</v>
      </c>
      <c r="I8" s="124" t="str">
        <f>IFERROR(VLOOKUP(D8,DB!A:F,6,0),"")</f>
        <v>SCECO</v>
      </c>
      <c r="J8" s="124" t="str">
        <f>IFERROR(VLOOKUP(D8,DB!A:G,7,0),"")</f>
        <v>Good</v>
      </c>
      <c r="K8" s="124"/>
      <c r="L8" s="124" t="str">
        <f>IFERROR(VLOOKUP(D8,DB!A:I,9,0),"")</f>
        <v>Latis</v>
      </c>
    </row>
    <row r="9" spans="1:13">
      <c r="A9" s="124"/>
      <c r="B9" s="124" t="str">
        <f>IFERROR(VLOOKUP(D9,DB!A:K,11,0),"")</f>
        <v/>
      </c>
      <c r="C9" s="124"/>
      <c r="D9" s="156"/>
      <c r="E9" s="124"/>
      <c r="F9" s="124"/>
      <c r="G9" s="126">
        <f t="shared" ca="1" si="2"/>
        <v>45976.54728726852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45976.54728726852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45976.54728726852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45976.54728726852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45976.54728726852</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45976.54728726852</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45976.54728726852</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45976.54728726852</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45976.54728726852</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45976.54728726852</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45976.54728726852</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45976.54728726852</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45976.54728726852</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45976.54728726852</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45976.54728726852</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45976.54728726852</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45976.54728726852</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45976.54728726852</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45976.54728726852</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45976.54728726852</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45976.54728726852</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45976.54728726852</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45976.54728726852</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45976.54728726852</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45976.54728726852</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45976.54728726852</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45976.54728726852</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45976.54728726852</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45976.54728726852</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45976.54728726852</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45976.54728726852</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45976.54728726852</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45976.54728726852</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45976.54728726852</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45976.54728726852</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45976.54728726852</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45976.54728726852</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45976.54728726852</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45976.54728726852</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45976.54728726852</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ref="G49:G112" ca="1" si="3">IFERROR(NOW()-F49,"")</f>
        <v>45976.54728726852</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45976.54728726852</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45976.54728726852</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45976.54728726852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45976.54728726852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45976.54728726852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45976.54728726852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45976.54728726852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45976.54728726852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45976.54728726852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45976.54728726852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45976.54728726852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45976.54728726852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45976.54728726852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45976.54728726852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45976.54728726852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45976.54728726852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45976.54728726852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45976.54728726852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45976.54728726852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45976.54728726852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45976.54728726852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45976.54728726852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45976.54728726852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45976.54728726852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45976.54728726852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45976.54728726852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45976.54728726852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45976.54728726852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45976.54728726852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45976.54728726852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45976.54728726852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45976.54728726852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45976.54728726852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45976.54728726852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45976.54728726852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45976.54728726852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45976.54728726852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45976.54728726852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45976.54728726852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45976.54728726852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45976.54728726852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45976.54728726852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45976.54728726852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45976.54728726852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45976.54728726852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45976.54728726852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45976.54728726852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45976.54728726852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45976.54728726852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45976.54728726852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45976.54728726852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45976.54728726852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45976.54728726852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45976.54728726852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45976.54728726852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45976.54728726852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45976.54728726852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45976.54728726852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45976.54728726852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45976.54728726852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45976.54728726852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45976.54728726852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45976.54728726852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ref="G113:G176" ca="1" si="4">IFERROR(NOW()-F113,"")</f>
        <v>45976.54728726852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45976.54728726852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45976.54728726852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45976.54728726852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45976.54728726852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45976.54728726852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45976.54728726852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45976.54728726852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45976.54728726852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45976.54728726852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45976.54728726852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45976.54728726852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45976.54728726852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45976.54728726852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45976.54728726852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45976.54728726852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45976.54728726852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45976.54728726852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45976.54728726852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45976.54728726852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45976.54728726852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45976.54728726852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45976.54728726852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45976.54728726852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45976.54728726852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45976.54728726852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45976.54728726852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45976.54728726852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45976.54728726852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45976.54728726852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45976.54728726852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45976.54728726852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45976.54728726852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45976.54728726852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45976.54728726852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45976.54728726852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45976.54728726852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45976.54728726852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45976.54728726852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45976.54728726852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45976.54728726852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45976.54728726852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45976.54728726852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45976.54728726852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45976.54728726852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45976.54728726852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45976.54728726852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45976.54728726852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45976.54728726852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45976.54728726852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45976.54728726852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45976.54728726852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45976.54728726852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45976.54728726852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45976.54728726852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45976.54728726852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45976.54728726852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45976.54728726852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45976.54728726852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45976.54728726852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45976.54728726852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45976.54728726852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45976.54728726852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45976.54728726852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ref="G177:G240" ca="1" si="5">IFERROR(NOW()-F177,"")</f>
        <v>45976.54728726852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45976.54728726852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45976.54728726852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45976.54728726852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45976.54728726852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45976.54728726852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45976.54728726852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45976.54728726852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45976.54728726852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45976.54728726852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45976.54728726852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45976.54728726852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45976.54728726852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45976.54728726852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45976.54728726852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45976.54728726852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45976.54728726852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45976.54728726852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45976.54728726852</v>
      </c>
      <c r="H195" s="124"/>
      <c r="I195" s="124" t="str">
        <f>IFERROR(VLOOKUP(D195,DB!A:F,6,0),"")</f>
        <v/>
      </c>
      <c r="J195" s="124" t="str">
        <f>IFERROR(VLOOKUP(D195,DB!A:G,7,0),"")</f>
        <v/>
      </c>
      <c r="K195" s="124"/>
      <c r="L195" s="124" t="str">
        <f>IFERROR(VLOOKUP(D195,DB!A:I,9,0),"")</f>
        <v/>
      </c>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6"/>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24</v>
      </c>
      <c r="B2" s="141" t="str">
        <f>IFERROR(VLOOKUP(D2,DB!A:K,11,0),"")</f>
        <v>R6</v>
      </c>
      <c r="C2" s="142">
        <v>1</v>
      </c>
      <c r="D2" s="141" t="s">
        <v>29338</v>
      </c>
      <c r="E2" s="124"/>
      <c r="F2" s="143"/>
      <c r="G2" s="105">
        <f t="shared" ref="G2:G18" ca="1" si="0">IFERROR(NOW()-F2,"-")</f>
        <v>45976.54728726852</v>
      </c>
      <c r="H2" s="143">
        <v>45976.532939814817</v>
      </c>
      <c r="I2" s="141" t="str">
        <f>IFERROR(VLOOKUP(D2,DB!A:F,6,0),"")</f>
        <v>SCECO</v>
      </c>
      <c r="J2" s="141" t="str">
        <f>IFERROR(VLOOKUP(D2,DB!A:G,7,0),"")</f>
        <v>Dead</v>
      </c>
      <c r="K2" s="144" t="s">
        <v>39135</v>
      </c>
      <c r="L2" s="145" t="str">
        <f>IFERROR(VLOOKUP(D2,DB!A:I,9,0),"")</f>
        <v>Latis</v>
      </c>
    </row>
    <row r="3" spans="1:16382" ht="31.5" customHeight="1">
      <c r="A3" s="140"/>
      <c r="B3" s="141" t="str">
        <f>IFERROR(VLOOKUP(D3,DB!A:K,11,0),"")</f>
        <v/>
      </c>
      <c r="C3" s="142"/>
      <c r="D3" s="141"/>
      <c r="E3" s="124"/>
      <c r="F3" s="143"/>
      <c r="G3" s="105">
        <f t="shared" ca="1" si="0"/>
        <v>45976.54728726852</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45976.54728726852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45976.54728726852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45976.54728726852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45976.54728726852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45976.54728726852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45976.54728726852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45976.54728726852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45976.54728726852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45976.54728726852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45976.54728726852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45976.54728726852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45976.54728726852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45976.54728726852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45976.54728726852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45976.54728726852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ref="G19:G82" ca="1" si="1">IFERROR(NOW()-F19,"-")</f>
        <v>45976.54728726852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45976.54728726852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45976.54728726852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45976.54728726852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45976.54728726852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45976.54728726852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45976.54728726852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45976.54728726852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45976.54728726852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45976.54728726852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45976.54728726852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45976.54728726852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45976.54728726852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45976.54728726852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45976.54728726852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45976.54728726852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45976.54728726852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45976.54728726852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45976.54728726852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45976.54728726852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45976.54728726852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45976.54728726852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45976.54728726852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45976.54728726852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45976.54728726852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45976.54728726852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45976.54728726852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45976.54728726852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45976.54728726852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45976.54728726852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45976.54728726852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45976.54728726852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45976.54728726852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45976.54728726852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45976.54728726852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45976.54728726852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45976.54728726852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45976.54728726852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45976.54728726852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45976.54728726852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45976.54728726852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45976.54728726852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45976.54728726852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45976.54728726852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45976.54728726852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45976.54728726852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45976.54728726852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45976.54728726852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45976.54728726852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45976.54728726852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45976.54728726852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45976.54728726852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45976.54728726852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45976.54728726852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45976.54728726852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45976.54728726852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45976.54728726852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45976.54728726852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45976.54728726852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45976.54728726852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45976.54728726852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45976.54728726852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45976.54728726852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45976.54728726852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ref="G83:G116" ca="1" si="2">IFERROR(NOW()-F83,"-")</f>
        <v>45976.54728726852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45976.54728726852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45976.54728726852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45976.54728726852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45976.54728726852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45976.54728726852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45976.54728726852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45976.54728726852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45976.54728726852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45976.54728726852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45976.54728726852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45976.54728726852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45976.54728726852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45976.54728726852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45976.54728726852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45976.54728726852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45976.54728726852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45976.54728726852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45976.54728726852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45976.54728726852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45976.54728726852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45976.54728726852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45976.54728726852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45976.54728726852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45976.54728726852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45976.54728726852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45976.54728726852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45976.54728726852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45976.54728726852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45976.54728726852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45976.54728726852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45976.54728726852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45976.54728726852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45976.54728726852</v>
      </c>
      <c r="H116" s="143"/>
      <c r="I116" s="141" t="str">
        <f>IFERROR(VLOOKUP(D116,DB!A:F,6,0),"")</f>
        <v/>
      </c>
      <c r="J116" s="141" t="str">
        <f>IFERROR(VLOOKUP(D116,DB!A:G,7,0),"")</f>
        <v/>
      </c>
      <c r="K116" s="144"/>
      <c r="L116" s="145" t="str">
        <f>IFERROR(VLOOKUP(D116,DB!A:I,9,0),"")</f>
        <v/>
      </c>
    </row>
  </sheetData>
  <dataValidations count="2">
    <dataValidation allowBlank="1" showInputMessage="1" showErrorMessage="1" sqref="E1" xr:uid="{9E1BC488-8814-4F8A-8DBE-742B3278AB71}"/>
    <dataValidation type="list" allowBlank="1" showInputMessage="1" showErrorMessage="1" sqref="E2:E1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2025-11-15T10:09:57Z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