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036" documentId="120_S{2AC9BD13-BADA-5192-A53E-5A8FF88502F6}" xr6:coauthVersionLast="47" xr6:coauthVersionMax="47" xr10:uidLastSave="{BCB84F3D-82E8-478C-8859-C3C3A7245CF7}"/>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alcChain>
</file>

<file path=xl/sharedStrings.xml><?xml version="1.0" encoding="utf-8"?>
<sst xmlns="http://schemas.openxmlformats.org/spreadsheetml/2006/main" count="181540" uniqueCount="39146">
  <si>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</si>
  <si>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</si>
  <si>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</si>
  <si>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</si>
  <si>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</si>
  <si>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</si>
  <si>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</si>
  <si>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</si>
  <si>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</si>
  <si>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</si>
  <si>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</si>
  <si>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</si>
  <si>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</si>
  <si>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</si>
  <si>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</si>
  <si>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</si>
  <si>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</si>
  <si>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</si>
  <si>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</si>
  <si>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</si>
  <si>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</si>
  <si>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</si>
  <si>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</si>
  <si>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</si>
  <si>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</si>
  <si>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</si>
  <si>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</si>
  <si>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</si>
  <si>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</si>
  <si>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</si>
  <si>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</si>
  <si>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</si>
  <si>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</si>
  <si>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</si>
  <si>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</si>
  <si>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</si>
  <si>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</si>
  <si>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</si>
  <si>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</si>
  <si>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</si>
  <si>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</si>
  <si>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</si>
  <si>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</si>
  <si>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</si>
  <si>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</si>
  <si>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</si>
  <si>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</si>
  <si>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</si>
  <si>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</si>
  <si>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</si>
  <si>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</si>
  <si>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</si>
  <si>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</si>
  <si>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</si>
  <si>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</si>
  <si>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</si>
  <si>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</si>
  <si>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</si>
  <si>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</si>
  <si>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</si>
  <si>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</si>
  <si>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</si>
  <si>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</si>
  <si>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</si>
  <si>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</si>
  <si>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</si>
  <si>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</si>
  <si>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</si>
  <si>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</si>
  <si>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</si>
  <si>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</si>
  <si>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</si>
  <si>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</si>
  <si>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</si>
  <si>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</si>
  <si>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</si>
  <si>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</si>
  <si>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</si>
  <si>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</si>
  <si>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</si>
  <si>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</si>
  <si>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</si>
  <si>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</si>
  <si>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</si>
  <si>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</si>
  <si>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</si>
  <si>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</si>
  <si>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</si>
  <si>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</si>
  <si>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</si>
  <si>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</si>
  <si>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</si>
  <si>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</si>
  <si>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</si>
  <si>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</si>
  <si>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</si>
  <si>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</si>
  <si>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</si>
  <si>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</si>
  <si>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</si>
  <si>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</si>
  <si>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</si>
  <si>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</si>
  <si>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</si>
  <si>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</si>
  <si>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</si>
  <si>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</si>
  <si>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</si>
  <si>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</si>
  <si>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</si>
  <si>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</si>
  <si>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</si>
  <si>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</si>
  <si>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</si>
  <si>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</si>
  <si>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</si>
  <si>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</si>
  <si>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</si>
  <si>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</si>
  <si>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</si>
  <si>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</si>
  <si>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</si>
  <si>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</si>
  <si>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</si>
  <si>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</si>
  <si>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</si>
  <si>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</si>
  <si>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</si>
  <si>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</si>
  <si>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</si>
  <si>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</si>
  <si>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</si>
  <si>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</si>
  <si>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</si>
  <si>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</si>
  <si>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</si>
  <si>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</si>
  <si>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</si>
  <si>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</si>
  <si>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</si>
  <si>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</si>
  <si>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</si>
  <si>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</si>
  <si>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</si>
  <si>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</si>
  <si>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</si>
  <si>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</si>
  <si>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</si>
  <si>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</si>
  <si>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</si>
  <si>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</si>
  <si>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</si>
  <si>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</si>
  <si>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</si>
  <si>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</si>
  <si>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</si>
  <si>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</si>
  <si>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</si>
  <si>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</si>
  <si>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</si>
  <si>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</si>
  <si>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</si>
  <si>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</si>
  <si>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</si>
  <si>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</si>
  <si>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</si>
  <si>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</si>
  <si>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</si>
  <si>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</si>
  <si>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</si>
  <si>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</si>
  <si>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</si>
  <si>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</si>
  <si>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</si>
  <si>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</si>
  <si>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</si>
  <si>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</si>
  <si>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</si>
  <si>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</si>
  <si>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</si>
  <si>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</si>
  <si>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</si>
  <si>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</si>
  <si>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</si>
  <si>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</si>
  <si>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</si>
  <si>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</si>
  <si>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</si>
  <si>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</si>
  <si>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</si>
  <si>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</si>
  <si>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</si>
  <si>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</si>
  <si>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</si>
  <si>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</si>
  <si>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</si>
  <si>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</si>
  <si>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</si>
  <si>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</si>
  <si>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</si>
  <si>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</si>
  <si>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</si>
  <si>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</si>
  <si>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</si>
  <si>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</si>
  <si>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</si>
  <si>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</si>
  <si>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</si>
  <si>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</si>
  <si>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</si>
  <si>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</si>
  <si>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</si>
  <si>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</si>
  <si>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</si>
  <si>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</si>
  <si>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</si>
  <si>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</si>
  <si>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</si>
  <si>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</si>
  <si>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</si>
  <si>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</si>
  <si>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</si>
  <si>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</si>
  <si>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</si>
  <si>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</si>
  <si>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</si>
  <si>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</si>
  <si>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</si>
  <si>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</si>
  <si>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</si>
  <si>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</si>
  <si>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</si>
  <si>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</si>
  <si>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</si>
  <si>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</si>
  <si>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</si>
  <si>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</si>
  <si>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</si>
  <si>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</si>
  <si>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</si>
  <si>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</si>
  <si>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</si>
  <si>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</si>
  <si>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</si>
  <si>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</si>
  <si>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</si>
  <si>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</si>
  <si>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</si>
  <si>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</si>
  <si>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</si>
  <si>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</si>
  <si>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</si>
  <si>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</si>
  <si>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</si>
  <si>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</si>
  <si>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</si>
  <si>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</si>
  <si>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</si>
  <si>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</si>
  <si>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</si>
  <si>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</si>
  <si>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</si>
  <si>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</si>
  <si>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</si>
  <si>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</si>
  <si>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</si>
  <si>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</si>
  <si>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</si>
  <si>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</si>
  <si>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</si>
  <si>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</si>
  <si>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</si>
  <si>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</si>
  <si>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</si>
  <si>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</si>
  <si>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</si>
  <si>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</si>
  <si>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</si>
  <si>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</si>
  <si>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</si>
  <si>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</si>
  <si>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</si>
  <si>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</si>
  <si>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</si>
  <si>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</si>
  <si>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</si>
  <si>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</si>
  <si>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</si>
  <si>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</si>
  <si>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</si>
  <si>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</si>
  <si>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</si>
  <si>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</si>
  <si>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</si>
  <si>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</si>
  <si>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</si>
  <si>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</si>
  <si>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</si>
  <si>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</si>
  <si>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</si>
  <si>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</si>
  <si>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</si>
  <si>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</si>
  <si>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</si>
  <si>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</si>
  <si>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</si>
  <si>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</si>
  <si>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</si>
  <si>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</si>
  <si>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</si>
  <si>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</si>
  <si>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</si>
  <si>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</si>
  <si>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</si>
  <si>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</si>
  <si>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</si>
  <si>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</si>
  <si>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</si>
  <si>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</si>
  <si>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</si>
  <si>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</si>
  <si>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</si>
  <si>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</si>
  <si>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</si>
  <si>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</si>
  <si>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</si>
  <si>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</si>
  <si>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</si>
  <si>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</si>
  <si>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</si>
  <si>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</si>
  <si>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</si>
  <si>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</si>
  <si>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</si>
  <si>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</si>
  <si>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</si>
  <si>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</si>
  <si>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</si>
  <si>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</si>
  <si>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</si>
  <si>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</si>
  <si>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</si>
  <si>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</si>
  <si>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</si>
  <si>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</si>
  <si>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</si>
  <si>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</si>
  <si>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</si>
  <si>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</si>
  <si>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</si>
  <si>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</si>
  <si>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</si>
  <si>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</si>
  <si>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</si>
  <si>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</si>
  <si>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</si>
  <si>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</si>
  <si>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</si>
  <si>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</si>
  <si>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</si>
  <si>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</si>
  <si>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</si>
  <si>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</si>
  <si>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</si>
  <si>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</si>
  <si>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</si>
  <si>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</si>
  <si>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</si>
  <si>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</si>
  <si>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</si>
  <si>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</si>
  <si>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</si>
  <si>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</si>
  <si>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</si>
  <si>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</si>
  <si>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</si>
  <si>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</si>
  <si>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</si>
  <si>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</si>
  <si>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</si>
  <si>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</si>
  <si>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</si>
  <si>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</si>
  <si>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</si>
  <si>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</si>
  <si>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</si>
  <si>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</si>
  <si>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</si>
  <si>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</si>
  <si>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</si>
  <si>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</si>
  <si>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</si>
  <si>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</si>
  <si>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</si>
  <si>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</si>
  <si>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</si>
  <si>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</si>
  <si>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</si>
  <si>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</si>
  <si>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</si>
  <si>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</si>
  <si>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</si>
  <si>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</si>
  <si>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</si>
  <si>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</si>
  <si>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</si>
  <si>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</si>
  <si>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</si>
  <si>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</si>
  <si>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</si>
  <si>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</si>
  <si>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</si>
  <si>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</si>
  <si>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</si>
  <si>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</si>
  <si>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</si>
  <si>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</si>
  <si>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</si>
  <si>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</si>
  <si>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</si>
  <si>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</si>
  <si>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</si>
  <si>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</si>
  <si>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</si>
  <si>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</si>
  <si>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</si>
  <si>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</si>
  <si>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</si>
  <si>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</si>
  <si>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</si>
  <si>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</si>
  <si>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</si>
  <si>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</si>
  <si>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</si>
  <si>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</si>
  <si>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</si>
  <si>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</si>
  <si>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</si>
  <si>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</si>
  <si>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</si>
  <si>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</si>
  <si>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</si>
  <si>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</si>
  <si>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</si>
  <si>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</si>
  <si>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</si>
  <si>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</si>
  <si>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</si>
  <si>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</si>
  <si>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</si>
  <si>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</si>
  <si>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</si>
  <si>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</si>
  <si>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</si>
  <si>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</si>
  <si>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</si>
  <si>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</si>
  <si>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</si>
  <si>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</si>
  <si>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</si>
  <si>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</si>
  <si>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</si>
  <si>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</si>
  <si>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</si>
  <si>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</si>
  <si>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</si>
  <si>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</si>
  <si>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</si>
  <si>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</si>
  <si>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</si>
  <si>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</si>
  <si>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</si>
  <si>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</si>
  <si>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</si>
  <si>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</si>
  <si>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</si>
  <si>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</si>
  <si>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</si>
  <si>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</si>
  <si>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</si>
  <si>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</si>
  <si>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</si>
  <si>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</si>
  <si>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</si>
  <si>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</si>
  <si>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</si>
  <si>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</si>
  <si>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</si>
  <si>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</si>
  <si>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</si>
  <si>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</si>
  <si>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</si>
  <si>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</si>
  <si>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</si>
  <si>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</si>
  <si>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</si>
  <si>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</si>
  <si>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</si>
  <si>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</si>
  <si>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</si>
  <si>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</si>
  <si>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</si>
  <si>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</si>
  <si>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</si>
  <si>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</si>
  <si>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</si>
  <si>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</si>
  <si>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</si>
  <si>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</si>
  <si>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</si>
  <si>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</si>
  <si>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</si>
  <si>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</si>
  <si>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</si>
  <si>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</si>
  <si>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</si>
  <si>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</si>
  <si>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</si>
  <si>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</si>
  <si>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</si>
  <si>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</si>
  <si>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</si>
  <si>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</si>
  <si>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</si>
  <si>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</si>
  <si>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</si>
  <si>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</si>
  <si>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</si>
  <si>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</si>
  <si>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</si>
  <si>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</si>
  <si>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</si>
  <si>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</si>
  <si>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</si>
  <si>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</si>
  <si>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</si>
  <si>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</si>
  <si>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</si>
  <si>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</si>
  <si>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</si>
  <si>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</si>
  <si>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</si>
  <si>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</si>
  <si>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</si>
  <si>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</si>
  <si>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</si>
  <si>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</si>
  <si>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</si>
  <si>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</si>
  <si>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</si>
  <si>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</si>
  <si>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</si>
  <si>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</si>
  <si>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</si>
  <si>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</si>
  <si>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</si>
  <si>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</si>
  <si>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</si>
  <si>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</si>
  <si>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</si>
  <si>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</si>
  <si>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</si>
  <si>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</si>
  <si>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</si>
  <si>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</si>
  <si>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</si>
  <si>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</si>
  <si>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</si>
  <si>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</si>
  <si>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</si>
  <si>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</si>
  <si>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</si>
  <si>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</si>
  <si>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</si>
  <si>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</si>
  <si>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</si>
  <si>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</si>
  <si>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</si>
  <si>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</si>
  <si>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</si>
  <si>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</si>
  <si>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</si>
  <si>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</si>
  <si>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</si>
  <si>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</si>
  <si>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</si>
  <si>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</si>
  <si>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</si>
  <si>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</si>
  <si>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</si>
  <si>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</si>
  <si>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</si>
  <si>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</si>
  <si>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</si>
  <si>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</si>
  <si>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</si>
  <si>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</si>
  <si>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</si>
  <si>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</si>
  <si>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</si>
  <si>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</si>
  <si>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</si>
  <si>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</si>
  <si>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</si>
  <si>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</si>
  <si>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</si>
  <si>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</si>
  <si>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</si>
  <si>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</si>
  <si>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</si>
  <si>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</si>
  <si>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</si>
  <si>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</si>
  <si>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</si>
  <si>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</si>
  <si>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</si>
  <si>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</si>
  <si>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</si>
  <si>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</si>
  <si>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</si>
  <si>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</si>
  <si>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</si>
  <si>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</si>
  <si>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</si>
  <si>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</si>
  <si>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</si>
  <si>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</si>
  <si>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</si>
  <si>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</si>
  <si>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</si>
  <si>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</si>
  <si>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</si>
  <si>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</si>
  <si>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</si>
  <si>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</si>
  <si>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</si>
  <si>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</si>
  <si>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</si>
  <si>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</si>
  <si>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</si>
  <si>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</si>
  <si>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</si>
  <si>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</si>
  <si>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</si>
  <si>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</si>
  <si>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</si>
  <si>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</si>
  <si>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</si>
  <si>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</si>
  <si>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</si>
  <si>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</si>
  <si>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</si>
  <si>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</si>
  <si>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</si>
  <si>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</si>
  <si>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</si>
  <si>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</si>
  <si>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</si>
  <si>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</si>
  <si>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</si>
  <si>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</si>
  <si>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</si>
  <si>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</si>
  <si>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</si>
  <si>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</si>
  <si>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</si>
  <si>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</si>
  <si>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</si>
  <si>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</si>
  <si>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</si>
  <si>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</si>
  <si>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</si>
  <si>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</si>
  <si>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</si>
  <si>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</si>
  <si>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</si>
  <si>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</si>
  <si>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</si>
  <si>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</si>
  <si>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</si>
  <si>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</si>
  <si>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</si>
  <si>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</si>
  <si>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</si>
  <si>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</si>
  <si>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</si>
  <si>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</si>
  <si>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</si>
  <si>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</si>
  <si>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</si>
  <si>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</si>
  <si>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</si>
  <si>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</si>
  <si>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</si>
  <si>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</si>
  <si>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</si>
  <si>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</si>
  <si>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</si>
  <si>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</si>
  <si>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</si>
  <si>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</si>
  <si>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</si>
  <si>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</si>
  <si>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</si>
  <si>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</si>
  <si>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</si>
  <si>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</si>
  <si>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</si>
  <si>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</si>
  <si>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</si>
  <si>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</si>
  <si>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</si>
  <si>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</si>
  <si>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</si>
  <si>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</si>
  <si>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</si>
  <si>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</si>
  <si>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</si>
  <si>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</si>
  <si>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</si>
  <si>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</si>
  <si>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</si>
  <si>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</si>
  <si>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</si>
  <si>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</si>
  <si>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</si>
  <si>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</si>
  <si>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</si>
  <si>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</si>
  <si>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</si>
  <si>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</si>
  <si>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</si>
  <si>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</si>
  <si>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</si>
  <si>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</si>
  <si>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</si>
  <si>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</si>
  <si>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</si>
  <si>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</si>
  <si>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</si>
  <si>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</si>
  <si>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</si>
  <si>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</si>
  <si>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</si>
  <si>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</si>
  <si>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</si>
  <si>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</si>
  <si>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</si>
  <si>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</si>
  <si>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</si>
  <si>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</si>
  <si>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</si>
  <si>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</si>
  <si>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</si>
  <si>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</si>
  <si>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</si>
  <si>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</si>
  <si>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</si>
  <si>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</si>
  <si>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</si>
  <si>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</si>
  <si>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</si>
  <si>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</si>
  <si>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</si>
  <si>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</si>
  <si>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</si>
  <si>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</si>
  <si>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</si>
  <si>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</si>
  <si>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</si>
  <si>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</si>
  <si>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</si>
  <si>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</si>
  <si>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</si>
  <si>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</si>
  <si>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</si>
  <si>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</si>
  <si>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</si>
  <si>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</si>
  <si>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</si>
  <si>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</si>
  <si>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</si>
  <si>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</si>
  <si>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</si>
  <si>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</si>
  <si>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</si>
  <si>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</si>
  <si>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</si>
  <si>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</si>
  <si>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</si>
  <si>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</si>
  <si>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</si>
  <si>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</si>
  <si>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</si>
  <si>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</si>
  <si>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</si>
  <si>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</si>
  <si>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</si>
  <si>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</si>
  <si>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</si>
  <si>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</si>
  <si>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</si>
  <si>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</si>
  <si>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</si>
  <si>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</si>
  <si>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</si>
  <si>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</si>
  <si>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</si>
  <si>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</si>
  <si>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</si>
  <si>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</si>
  <si>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</si>
  <si>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</si>
  <si>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</si>
  <si>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</si>
  <si>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</si>
  <si>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</si>
  <si>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</si>
  <si>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</si>
  <si>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</si>
  <si>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</si>
  <si>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</si>
  <si>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</si>
  <si>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</si>
  <si>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</si>
  <si>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</si>
  <si>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</si>
  <si>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</si>
  <si>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</si>
  <si>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</si>
  <si>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</si>
  <si>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</si>
  <si>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</si>
  <si>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</si>
  <si>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</si>
  <si>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</si>
  <si>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</si>
  <si>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</si>
  <si>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</si>
  <si>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</si>
  <si>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</si>
  <si>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</si>
  <si>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</si>
  <si>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</si>
  <si>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</si>
  <si>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</si>
  <si>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</si>
  <si>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</si>
  <si>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</si>
  <si>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</si>
  <si>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</si>
  <si>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</si>
  <si>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</si>
  <si>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</si>
  <si>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</si>
  <si>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</si>
  <si>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</si>
  <si>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</si>
  <si>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</si>
  <si>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</si>
  <si>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</si>
  <si>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</si>
  <si>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</si>
  <si>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</si>
  <si>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</si>
  <si>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</si>
  <si>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</si>
  <si>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</si>
  <si>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</si>
  <si>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</si>
  <si>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</si>
  <si>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</si>
  <si>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</si>
  <si>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</si>
  <si>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</si>
  <si>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</si>
  <si>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</si>
  <si>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</si>
  <si>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</si>
  <si>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</si>
  <si>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</si>
  <si>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</si>
  <si>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</si>
  <si>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</si>
  <si>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</si>
  <si>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</si>
  <si>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</si>
  <si>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</si>
  <si>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</si>
  <si>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</si>
  <si>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</si>
  <si>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</si>
  <si>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</si>
  <si>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</si>
  <si>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</si>
  <si>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</si>
  <si>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</si>
  <si>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</si>
  <si>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</si>
  <si>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</si>
  <si>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</si>
  <si>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</si>
  <si>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</si>
  <si>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</si>
  <si>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</si>
  <si>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</si>
  <si>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</si>
  <si>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</si>
  <si>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</si>
  <si>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</si>
  <si>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</si>
  <si>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</si>
  <si>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</si>
  <si>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</si>
  <si>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</si>
  <si>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</si>
  <si>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</si>
  <si>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</si>
  <si>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</si>
  <si>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</si>
  <si>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</si>
  <si>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</si>
  <si>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</si>
  <si>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</si>
  <si>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</si>
  <si>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</si>
  <si>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</si>
  <si>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</si>
  <si>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</si>
  <si>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</si>
  <si>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</si>
  <si>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</si>
  <si>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</si>
  <si>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</si>
  <si>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</si>
  <si>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</si>
  <si>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</si>
  <si>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</si>
  <si>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</si>
  <si>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</si>
  <si>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</si>
  <si>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</si>
  <si>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</si>
  <si>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</si>
  <si>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</si>
  <si>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</si>
  <si>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</si>
  <si>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</si>
  <si>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</si>
  <si>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</si>
  <si>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</si>
  <si>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</si>
  <si>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</si>
  <si>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</si>
  <si>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</si>
  <si>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</si>
  <si>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</si>
  <si>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</si>
  <si>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</si>
  <si>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</si>
  <si>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</si>
  <si>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</si>
  <si>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</si>
  <si>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</si>
  <si>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</si>
  <si>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</si>
  <si>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</si>
  <si>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</si>
  <si>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</si>
  <si>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</si>
  <si>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</si>
  <si>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</si>
  <si>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</si>
  <si>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</si>
  <si>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</si>
  <si>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</si>
  <si>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</si>
  <si>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</si>
  <si>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</si>
  <si>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</si>
  <si>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</si>
  <si>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</si>
  <si>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</si>
  <si>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</si>
  <si>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</si>
  <si>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</si>
  <si>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</si>
  <si>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</si>
  <si>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</si>
  <si>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</si>
  <si>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</si>
  <si>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</si>
  <si>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</si>
  <si>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</si>
  <si>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</si>
  <si>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</si>
  <si>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</si>
  <si>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</si>
  <si>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</si>
  <si>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</si>
  <si>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</si>
  <si>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</si>
  <si>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</si>
  <si>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</si>
  <si>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</si>
  <si>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</si>
  <si>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</si>
  <si>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</si>
  <si>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</si>
  <si>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</si>
  <si>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</si>
  <si>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</si>
  <si>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</si>
  <si>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</si>
  <si>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</si>
  <si>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</si>
  <si>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</si>
  <si>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</si>
  <si>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</si>
  <si>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</si>
  <si>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</si>
  <si>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</si>
  <si>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</si>
  <si>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</si>
  <si>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</si>
  <si>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</si>
  <si>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</si>
  <si>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</si>
  <si>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</si>
  <si>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</si>
  <si>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</si>
  <si>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</si>
  <si>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</si>
  <si>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</si>
  <si>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</si>
  <si>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</si>
  <si>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</si>
  <si>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</si>
  <si>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</si>
  <si>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</si>
  <si>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</si>
  <si>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</si>
  <si>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</si>
  <si>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</si>
  <si>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</si>
  <si>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</si>
  <si>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</si>
  <si>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</si>
  <si>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</si>
  <si>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</si>
  <si>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</si>
  <si>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</si>
  <si>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</si>
  <si>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</si>
  <si>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</si>
  <si>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</si>
  <si>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</si>
  <si>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</si>
  <si>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</si>
  <si>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</si>
  <si>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</si>
  <si>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</si>
  <si>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</si>
  <si>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</si>
  <si>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</si>
  <si>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</si>
  <si>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</si>
  <si>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</si>
  <si>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</si>
  <si>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</si>
  <si>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</si>
  <si>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</si>
  <si>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</si>
  <si>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</si>
  <si>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</si>
  <si>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</si>
  <si>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</si>
  <si>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</si>
  <si>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</si>
  <si>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</si>
  <si>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</si>
  <si>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</si>
  <si>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</si>
  <si>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</si>
  <si>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</si>
  <si>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</si>
  <si>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</si>
  <si>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</si>
  <si>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</si>
  <si>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</si>
  <si>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</si>
  <si>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</si>
  <si>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</si>
  <si>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</si>
  <si>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</si>
  <si>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</si>
  <si>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</si>
  <si>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</si>
  <si>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</si>
  <si>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</si>
  <si>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</si>
  <si>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</si>
  <si>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</si>
  <si>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</si>
  <si>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</si>
  <si>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</si>
  <si>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</si>
  <si>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</si>
  <si>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</si>
  <si>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</si>
  <si>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</si>
  <si>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</si>
  <si>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</si>
  <si>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</si>
  <si>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</si>
  <si>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</si>
  <si>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</si>
  <si>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</si>
  <si>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</si>
  <si>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</si>
  <si>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</si>
  <si>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</si>
  <si>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</si>
  <si>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</si>
  <si>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</si>
  <si>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</si>
  <si>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</si>
  <si>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</si>
  <si>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</si>
  <si>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</si>
  <si>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</si>
  <si>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</si>
  <si>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</si>
  <si>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</si>
  <si>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</si>
  <si>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</si>
  <si>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</si>
  <si>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</si>
  <si>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</si>
  <si>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</si>
  <si>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</si>
  <si>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</si>
  <si>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</si>
  <si>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</si>
  <si>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</si>
  <si>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</si>
  <si>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</si>
  <si>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</si>
  <si>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</si>
  <si>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</si>
  <si>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</si>
  <si>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</si>
  <si>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</si>
  <si>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</si>
  <si>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</si>
  <si>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</si>
  <si>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</si>
  <si>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</si>
  <si>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</si>
  <si>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</si>
  <si>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</si>
  <si>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</si>
  <si>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</si>
  <si>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</si>
  <si>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</si>
  <si>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</si>
  <si>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</si>
  <si>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</si>
  <si>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</si>
  <si>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</si>
  <si>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</si>
  <si>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</si>
  <si>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</si>
  <si>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</si>
  <si>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</si>
  <si>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</si>
  <si>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</si>
  <si>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</si>
  <si>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</si>
  <si>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</si>
  <si>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</si>
  <si>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</si>
  <si>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</si>
  <si>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</si>
  <si>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</si>
  <si>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</si>
  <si>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</si>
  <si>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</si>
  <si>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</si>
  <si>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</si>
  <si>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</si>
  <si>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</si>
  <si>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</si>
  <si>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</si>
  <si>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</si>
  <si>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</si>
  <si>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</si>
  <si>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</si>
  <si>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</si>
  <si>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</si>
  <si>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</si>
  <si>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</si>
  <si>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</si>
  <si>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</si>
  <si>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</si>
  <si>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</si>
  <si>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</si>
  <si>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</si>
  <si>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</si>
  <si>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</si>
  <si>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</si>
  <si>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</si>
  <si>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</si>
  <si>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</si>
  <si>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</si>
  <si>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</si>
  <si>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</si>
  <si>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</si>
  <si>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</si>
  <si>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</si>
  <si>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</si>
  <si>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</si>
  <si>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</si>
  <si>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</si>
  <si>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</si>
  <si>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</si>
  <si>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</si>
  <si>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</si>
  <si>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</si>
  <si>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</si>
  <si>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</si>
  <si>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</si>
  <si>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</si>
  <si>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</si>
  <si>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</si>
  <si>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</si>
  <si>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</si>
  <si>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</si>
  <si>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</si>
  <si>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</si>
  <si>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</si>
  <si>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</si>
  <si>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</si>
  <si>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</si>
  <si>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</si>
  <si>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</si>
  <si>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</si>
  <si>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</si>
  <si>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</si>
  <si>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</si>
  <si>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</si>
  <si>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</si>
  <si>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</si>
  <si>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</si>
  <si>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</si>
  <si>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</si>
  <si>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</si>
  <si>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</si>
  <si>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</si>
  <si>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</si>
  <si>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</si>
  <si>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</si>
  <si>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</si>
  <si>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</si>
  <si>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</si>
  <si>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</si>
  <si>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</si>
  <si>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</si>
  <si>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</si>
  <si>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</si>
  <si>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</si>
  <si>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</si>
  <si>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</si>
  <si>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</si>
  <si>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</si>
  <si>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</si>
  <si>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</si>
  <si>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</si>
  <si>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</si>
  <si>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</si>
  <si>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</si>
  <si>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</si>
  <si>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</si>
  <si>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</si>
  <si>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</si>
  <si>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</si>
  <si>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</si>
  <si>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</si>
  <si>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</si>
  <si>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</si>
  <si>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</si>
  <si>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</si>
  <si>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</si>
  <si>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</si>
  <si>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</si>
  <si>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</si>
  <si>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</si>
  <si>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</si>
  <si>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</si>
  <si>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</si>
  <si>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</si>
  <si>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</si>
  <si>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</si>
  <si>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</si>
  <si>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</si>
  <si>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</si>
  <si>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</si>
  <si>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</si>
  <si>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</si>
  <si>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</si>
  <si>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</si>
  <si>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</si>
  <si>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</si>
  <si>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</si>
  <si>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</si>
  <si>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</si>
  <si>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</si>
  <si>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</si>
  <si>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</si>
  <si>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</si>
  <si>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</si>
  <si>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</si>
  <si>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</si>
  <si>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</si>
  <si>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</si>
  <si>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</si>
  <si>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</si>
  <si>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</si>
  <si>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</si>
  <si>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</si>
  <si>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</si>
  <si>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</si>
  <si>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</si>
  <si>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</si>
  <si>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</si>
  <si>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</si>
  <si>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</si>
  <si>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</si>
  <si>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</si>
  <si>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</si>
  <si>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</si>
  <si>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</si>
  <si>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</si>
  <si>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</si>
  <si>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</si>
  <si>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</si>
  <si>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</si>
  <si>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</si>
  <si>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</si>
  <si>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</si>
  <si>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</si>
  <si>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</si>
  <si>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</si>
  <si>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</si>
  <si>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</si>
  <si>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</si>
  <si>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</si>
  <si>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</si>
  <si>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</si>
  <si>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</si>
  <si>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</si>
  <si>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</si>
  <si>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</si>
  <si>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</si>
  <si>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</si>
  <si>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</si>
  <si>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</si>
  <si>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</si>
  <si>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</si>
  <si>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</si>
  <si>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</si>
  <si>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</si>
  <si>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</si>
  <si>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</si>
  <si>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</si>
  <si>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</si>
  <si>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</si>
  <si>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</si>
  <si>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</si>
  <si>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</si>
  <si>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</si>
  <si>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</si>
  <si>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</si>
  <si>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</si>
  <si>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</si>
  <si>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</si>
  <si>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</si>
  <si>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</si>
  <si>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</si>
  <si>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</si>
  <si>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</si>
  <si>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</si>
  <si>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</si>
  <si>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</si>
  <si>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</si>
  <si>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</si>
  <si>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</si>
  <si>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</si>
  <si>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</si>
  <si>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</si>
  <si>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</si>
  <si>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</si>
  <si>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</si>
  <si>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</si>
  <si>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</si>
  <si>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</si>
  <si>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</si>
  <si>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</si>
  <si>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</si>
  <si>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</si>
  <si>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</si>
  <si>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</si>
  <si>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</si>
  <si>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</si>
  <si>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</si>
  <si>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</si>
  <si>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</si>
  <si>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</si>
  <si>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</si>
  <si>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</si>
  <si>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</si>
  <si>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</si>
  <si>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</si>
  <si>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</si>
  <si>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</si>
  <si>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</si>
  <si>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</si>
  <si>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</si>
  <si>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</si>
  <si>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</si>
  <si>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</si>
  <si>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</si>
  <si>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</si>
  <si>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</si>
  <si>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</si>
  <si>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</si>
  <si>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</si>
  <si>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</si>
  <si>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</si>
  <si>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</si>
  <si>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</si>
  <si>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</si>
  <si>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</si>
  <si>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</si>
  <si>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</si>
  <si>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</si>
  <si>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</si>
  <si>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</si>
  <si>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</si>
  <si>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</si>
  <si>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</si>
  <si>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</si>
  <si>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</si>
  <si>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</si>
  <si>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</si>
  <si>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</si>
  <si>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</si>
  <si>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</si>
  <si>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</si>
  <si>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</si>
  <si>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</si>
  <si>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</si>
  <si>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</si>
  <si>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</si>
  <si>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</si>
  <si>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</si>
  <si>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</si>
  <si>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</si>
  <si>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</si>
  <si>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</si>
  <si>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</si>
  <si>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</si>
  <si>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</si>
  <si>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</si>
  <si>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</si>
  <si>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</si>
  <si>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</si>
  <si>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</si>
  <si>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</si>
  <si>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</si>
  <si>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</si>
  <si>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</si>
  <si>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</si>
  <si>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</si>
  <si>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</si>
  <si>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</si>
  <si>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</si>
  <si>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</si>
  <si>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</si>
  <si>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</si>
  <si>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</si>
  <si>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</si>
  <si>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</si>
  <si>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</si>
  <si>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</si>
  <si>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</si>
  <si>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</si>
  <si>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</si>
  <si>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</si>
  <si>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</si>
  <si>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</si>
  <si>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</si>
  <si>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</si>
  <si>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</si>
  <si>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</si>
  <si>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</si>
  <si>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</si>
  <si>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</si>
  <si>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</si>
  <si>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</si>
  <si>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</si>
  <si>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</si>
  <si>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</si>
  <si>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</si>
  <si>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</si>
  <si>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</si>
  <si>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</si>
  <si>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</si>
  <si>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</si>
  <si>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</si>
  <si>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</si>
  <si>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</si>
  <si>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</si>
  <si>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</si>
  <si>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</si>
  <si>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</si>
  <si>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</si>
  <si>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</si>
  <si>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</si>
  <si>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</si>
  <si>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</si>
  <si>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</si>
  <si>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</si>
  <si>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</si>
  <si>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</si>
  <si>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</si>
  <si>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</si>
  <si>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</si>
  <si>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</si>
  <si>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</si>
  <si>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</si>
  <si>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</si>
  <si>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</si>
  <si>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</si>
  <si>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</si>
  <si>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</si>
  <si>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</si>
  <si>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</si>
  <si>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</si>
  <si>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</si>
  <si>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</si>
  <si>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</si>
  <si>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</si>
  <si>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</si>
  <si>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</si>
  <si>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</si>
  <si>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</si>
  <si>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</si>
  <si>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</si>
  <si>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</si>
  <si>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</si>
  <si>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</si>
  <si>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</si>
  <si>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</si>
  <si>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</si>
  <si>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</si>
  <si>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</si>
  <si>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</si>
  <si>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</si>
  <si>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</si>
  <si>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</si>
  <si>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</si>
  <si>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</si>
  <si>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</si>
  <si>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</si>
  <si>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</si>
  <si>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</si>
  <si>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</si>
  <si>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</si>
  <si>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</si>
  <si>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</si>
  <si>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</si>
  <si>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</si>
  <si>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</si>
  <si>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</si>
  <si>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</si>
  <si>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</si>
  <si>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</si>
  <si>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</si>
  <si>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</si>
  <si>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</si>
  <si>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</si>
  <si>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</si>
  <si>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</si>
  <si>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</si>
  <si>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</si>
  <si>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</si>
  <si>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</si>
  <si>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</si>
  <si>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</si>
  <si>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</si>
  <si>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</si>
  <si>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</si>
  <si>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</si>
  <si>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</si>
  <si>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</si>
  <si>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</si>
  <si>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</si>
  <si>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</si>
  <si>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</si>
  <si>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</si>
  <si>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</si>
  <si>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</si>
  <si>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</si>
  <si>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</si>
  <si>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</si>
  <si>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</si>
  <si>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</si>
  <si>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</si>
  <si>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</si>
  <si>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</si>
  <si>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</si>
  <si>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</si>
  <si>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</si>
  <si>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</si>
  <si>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</si>
  <si>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</si>
  <si>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</si>
  <si>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</si>
  <si>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</si>
  <si>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</si>
  <si>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</si>
  <si>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</si>
  <si>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</si>
  <si>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</si>
  <si>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</si>
  <si>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</si>
  <si>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</si>
  <si>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</si>
  <si>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</si>
  <si>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</si>
  <si>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</si>
  <si>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</si>
  <si>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</si>
  <si>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</si>
  <si>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</si>
  <si>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</si>
  <si>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</si>
  <si>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</si>
  <si>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</si>
  <si>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</si>
  <si>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</si>
  <si>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</si>
  <si>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</si>
  <si>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</si>
  <si>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</si>
  <si>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</si>
  <si>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</si>
  <si>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</si>
  <si>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</si>
  <si>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</si>
  <si>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</si>
  <si>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</si>
  <si>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</si>
  <si>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</si>
  <si>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</si>
  <si>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</si>
  <si>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</si>
  <si>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</si>
  <si>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</si>
  <si>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</si>
  <si>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</si>
  <si>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</si>
  <si>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</si>
  <si>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</si>
  <si>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</si>
  <si>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</si>
  <si>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</si>
  <si>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</si>
  <si>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</si>
  <si>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</si>
  <si>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</si>
  <si>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</si>
  <si>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</si>
  <si>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</si>
  <si>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</si>
  <si>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</si>
  <si>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</si>
  <si>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</si>
  <si>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</si>
  <si>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</si>
  <si>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</si>
  <si>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</si>
  <si>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</si>
  <si>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</si>
  <si>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</si>
  <si>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</si>
  <si>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</si>
  <si>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</si>
  <si>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</si>
  <si>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</si>
  <si>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</si>
  <si>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</si>
  <si>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</si>
  <si>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</si>
  <si>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</si>
  <si>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</si>
  <si>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</si>
  <si>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</si>
  <si>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</si>
  <si>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</si>
  <si>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</si>
  <si>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</si>
  <si>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</si>
  <si>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</si>
  <si>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</si>
  <si>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</si>
  <si>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</si>
  <si>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</si>
  <si>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</si>
  <si>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</si>
  <si>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</si>
  <si>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</si>
  <si>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</si>
  <si>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</si>
  <si>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</si>
  <si>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</si>
  <si>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</si>
  <si>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</si>
  <si>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</si>
  <si>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</si>
  <si>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</si>
  <si>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</si>
  <si>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</si>
  <si>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</si>
  <si>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</si>
  <si>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</si>
  <si>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</si>
  <si>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</si>
  <si>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</si>
  <si>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</si>
  <si>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</si>
  <si>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</si>
  <si>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</si>
  <si>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</si>
  <si>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</si>
  <si>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</si>
  <si>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</si>
  <si>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</si>
  <si>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</si>
  <si>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</si>
  <si>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</si>
  <si>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</si>
  <si>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</si>
  <si>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</si>
  <si>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</si>
  <si>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</si>
  <si>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</si>
  <si>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</si>
  <si>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</si>
  <si>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</si>
  <si>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</si>
  <si>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</si>
  <si>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</si>
  <si>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</si>
  <si>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</si>
  <si>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</si>
  <si>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</si>
  <si>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</si>
  <si>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</si>
  <si>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</si>
  <si>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</si>
  <si>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</si>
  <si>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</si>
  <si>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</si>
  <si>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</si>
  <si>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</si>
  <si>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</si>
  <si>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</si>
  <si>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</si>
  <si>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</si>
  <si>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</si>
  <si>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</si>
  <si>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</si>
  <si>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</si>
  <si>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</si>
  <si>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</si>
  <si>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</si>
  <si>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</si>
  <si>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</si>
  <si>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</si>
  <si>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</si>
  <si>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</si>
  <si>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</si>
  <si>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</si>
  <si>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</si>
  <si>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</si>
  <si>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</si>
  <si>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</si>
  <si>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</si>
  <si>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</si>
  <si>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</si>
  <si>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</si>
  <si>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</si>
  <si>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</si>
  <si>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</si>
  <si>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</si>
  <si>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</si>
  <si>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</si>
  <si>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</si>
  <si>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</si>
  <si>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</si>
  <si>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</si>
  <si>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</si>
  <si>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</si>
  <si>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</si>
  <si>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</si>
  <si>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</si>
  <si>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</si>
  <si>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</si>
  <si>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</si>
  <si>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</si>
  <si>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</si>
  <si>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</si>
  <si>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</si>
  <si>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</si>
  <si>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</si>
  <si>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</si>
  <si>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</si>
  <si>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</si>
  <si>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</si>
  <si>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</si>
  <si>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</si>
  <si>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</si>
  <si>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</si>
  <si>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</si>
  <si>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</si>
  <si>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</si>
  <si>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</si>
  <si>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</si>
  <si>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</si>
  <si>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</si>
  <si>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</si>
  <si>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</si>
  <si>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</si>
  <si>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</si>
  <si>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</si>
  <si>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</si>
  <si>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</si>
  <si>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</si>
  <si>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</si>
  <si>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</si>
  <si>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</si>
  <si>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</si>
  <si>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</si>
  <si>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</si>
  <si>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</si>
  <si>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</si>
  <si>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</si>
  <si>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</si>
  <si>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</si>
  <si>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</si>
  <si>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</si>
  <si>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</si>
  <si>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</si>
  <si>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</si>
  <si>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</si>
  <si>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</si>
  <si>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</si>
  <si>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</si>
  <si>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</si>
  <si>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</si>
  <si>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</si>
  <si>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</si>
  <si>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</si>
  <si>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</si>
  <si>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</si>
  <si>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</si>
  <si>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</si>
  <si>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</si>
  <si>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</si>
  <si>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</si>
  <si>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</si>
  <si>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</si>
  <si>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</si>
  <si>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</si>
  <si>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</si>
  <si>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</si>
  <si>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</si>
  <si>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</si>
  <si>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</si>
  <si>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</si>
  <si>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</si>
  <si>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</si>
  <si>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</si>
  <si>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</si>
  <si>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</si>
  <si>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</si>
  <si>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</si>
  <si>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</si>
  <si>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</si>
  <si>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</si>
  <si>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</si>
  <si>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</si>
  <si>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</si>
  <si>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</si>
  <si>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</si>
  <si>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</si>
  <si>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</si>
  <si>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</si>
  <si>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</si>
  <si>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</si>
  <si>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</si>
  <si>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</si>
  <si>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</si>
  <si>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</si>
  <si>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</si>
  <si>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</si>
  <si>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</si>
  <si>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</si>
  <si>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</si>
  <si>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</si>
  <si>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</si>
  <si>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</si>
  <si>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</si>
  <si>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</si>
  <si>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</si>
  <si>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</si>
  <si>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</si>
  <si>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</si>
  <si>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</si>
  <si>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</si>
  <si>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</si>
  <si>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</si>
  <si>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</si>
  <si>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</si>
  <si>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</si>
  <si>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</si>
  <si>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</si>
  <si>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</si>
  <si>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</si>
  <si>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</si>
  <si>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</si>
  <si>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</si>
  <si>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</si>
  <si>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</si>
  <si>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</si>
  <si>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</si>
  <si>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</si>
  <si>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</si>
  <si>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</si>
  <si>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</si>
  <si>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</si>
  <si>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</si>
  <si>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</si>
  <si>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</si>
  <si>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</si>
  <si>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</si>
  <si>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</si>
  <si>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</si>
  <si>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</si>
  <si>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</si>
  <si>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</si>
  <si>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</si>
  <si>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</si>
  <si>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</si>
  <si>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</si>
  <si>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</si>
  <si>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</si>
  <si>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</si>
  <si>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</si>
  <si>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</si>
  <si>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</si>
  <si>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</si>
  <si>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</si>
  <si>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</si>
  <si>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</si>
  <si>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</si>
  <si>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</si>
  <si>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</si>
  <si>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</si>
  <si>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</si>
  <si>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</si>
  <si>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</si>
  <si>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</si>
  <si>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</si>
  <si>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</si>
  <si>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</si>
  <si>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</si>
  <si>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</si>
  <si>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</si>
  <si>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</si>
  <si>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</si>
  <si>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</si>
  <si>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</si>
  <si>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</si>
  <si>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</si>
  <si>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</si>
  <si>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</si>
  <si>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</si>
  <si>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</si>
  <si>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</si>
  <si>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</si>
  <si>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</si>
  <si>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</si>
  <si>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</si>
  <si>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</si>
  <si>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</si>
  <si>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</si>
  <si>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</si>
  <si>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</si>
  <si>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</si>
  <si>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</si>
  <si>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</si>
  <si>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</si>
  <si>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</si>
  <si>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</si>
  <si>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</si>
  <si>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</si>
  <si>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</si>
  <si>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</si>
  <si>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</si>
  <si>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</si>
  <si>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</si>
  <si>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</si>
  <si>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</si>
  <si>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</si>
  <si>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</si>
  <si>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</si>
  <si>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</si>
  <si>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</si>
  <si>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</si>
  <si>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</si>
  <si>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</si>
  <si>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</si>
  <si>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</si>
  <si>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</si>
  <si>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</si>
  <si>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</si>
  <si>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</si>
  <si>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</si>
  <si>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</si>
  <si>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</si>
  <si>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</si>
  <si>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</si>
  <si>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</si>
  <si>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</si>
  <si>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</si>
  <si>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</si>
  <si>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</si>
  <si>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</si>
  <si>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</si>
  <si>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</si>
  <si>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</si>
  <si>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</si>
  <si>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</si>
  <si>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</si>
  <si>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</si>
  <si>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</si>
  <si>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</si>
  <si>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</si>
  <si>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</si>
  <si>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</si>
  <si>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</si>
  <si>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</si>
  <si>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</si>
  <si>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</si>
  <si>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</si>
  <si>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</si>
  <si>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</si>
  <si>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</si>
  <si>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</si>
  <si>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</si>
  <si>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</si>
  <si>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</si>
  <si>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</si>
  <si>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</si>
  <si>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</si>
  <si>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</si>
  <si>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</si>
  <si>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</si>
  <si>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</si>
  <si>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</si>
  <si>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</si>
  <si>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</si>
  <si>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</si>
  <si>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</si>
  <si>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</si>
  <si>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</si>
  <si>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</si>
  <si>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</si>
  <si>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</si>
  <si>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</si>
  <si>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</si>
  <si>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</si>
  <si>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</si>
  <si>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</si>
  <si>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</si>
  <si>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</si>
  <si>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</si>
  <si>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</si>
  <si>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</si>
  <si>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</si>
  <si>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</si>
  <si>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</si>
  <si>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</si>
  <si>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</si>
  <si>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</si>
  <si>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</si>
  <si>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</si>
  <si>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</si>
  <si>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</si>
  <si>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</si>
  <si>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</si>
  <si>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</si>
  <si>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</si>
  <si>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</si>
  <si>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</si>
  <si>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</si>
  <si>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</si>
  <si>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</si>
  <si>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</si>
  <si>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</si>
  <si>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</si>
  <si>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</si>
  <si>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</si>
  <si>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</si>
  <si>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</si>
  <si>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</si>
  <si>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</si>
  <si>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</si>
  <si>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</si>
  <si>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</si>
  <si>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</si>
  <si>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</si>
  <si>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</si>
  <si>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</si>
  <si>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</si>
  <si>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</si>
  <si>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</si>
  <si>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</si>
  <si>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</si>
  <si>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</si>
  <si>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</si>
  <si>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</si>
  <si>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</si>
  <si>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</si>
  <si>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</si>
  <si>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</si>
  <si>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</si>
  <si>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</si>
  <si>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</si>
  <si>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</si>
  <si>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</si>
  <si>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</si>
  <si>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</si>
  <si>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</si>
  <si>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</si>
  <si>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</si>
  <si>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</si>
  <si>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</si>
  <si>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</si>
  <si>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</si>
  <si>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</si>
  <si>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</si>
  <si>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</si>
  <si>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</si>
  <si>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</si>
  <si>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</si>
  <si>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</si>
  <si>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</si>
  <si>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</si>
  <si>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</si>
  <si>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</si>
  <si>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</si>
  <si>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</si>
  <si>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</si>
  <si>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</si>
  <si>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</si>
  <si>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</si>
  <si>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</si>
  <si>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</si>
  <si>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</si>
  <si>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</si>
  <si>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</si>
  <si>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</si>
  <si>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</si>
  <si>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</si>
  <si>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</si>
  <si>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</si>
  <si>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</si>
  <si>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</si>
  <si>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</si>
  <si>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</si>
  <si>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</si>
  <si>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</si>
  <si>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</si>
  <si>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</si>
  <si>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</si>
  <si>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</si>
  <si>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</si>
  <si>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</si>
  <si>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</si>
  <si>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</si>
  <si>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</si>
  <si>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</si>
  <si>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</si>
  <si>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</si>
  <si>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</si>
  <si>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</si>
  <si>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</si>
  <si>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</si>
  <si>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</si>
  <si>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</si>
  <si>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</si>
  <si>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</si>
  <si>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</si>
  <si>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</si>
  <si>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</si>
  <si>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</si>
  <si>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</si>
  <si>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</si>
  <si>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</si>
  <si>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</si>
  <si>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</si>
  <si>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</si>
  <si>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</si>
  <si>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</si>
  <si>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</si>
  <si>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</si>
  <si>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</si>
  <si>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</si>
  <si>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</si>
  <si>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</si>
  <si>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</si>
  <si>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</si>
  <si>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</si>
  <si>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</si>
  <si>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</si>
  <si>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</si>
  <si>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</si>
  <si>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</si>
  <si>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</si>
  <si>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</si>
  <si>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</si>
  <si>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</si>
  <si>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</si>
  <si>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</si>
  <si>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</si>
  <si>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</si>
  <si>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</si>
  <si>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</si>
  <si>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</si>
  <si>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</si>
  <si>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</si>
  <si>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</si>
  <si>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</si>
  <si>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</si>
  <si>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</si>
  <si>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</si>
  <si>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</si>
  <si>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</si>
  <si>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</si>
  <si>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</si>
  <si>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</si>
  <si>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</si>
  <si>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</si>
  <si>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</si>
  <si>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</si>
  <si>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</si>
  <si>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</si>
  <si>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</si>
  <si>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</si>
  <si>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</si>
  <si>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</si>
  <si>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</si>
  <si>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</si>
  <si>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</si>
  <si>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</si>
  <si>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</si>
  <si>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</si>
  <si>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</si>
  <si>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</si>
  <si>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</si>
  <si>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</si>
  <si>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</si>
  <si>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</si>
  <si>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</si>
  <si>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</si>
  <si>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</si>
  <si>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</si>
  <si>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</si>
  <si>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</si>
  <si>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</si>
  <si>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</si>
  <si>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</si>
  <si>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</si>
  <si>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</si>
  <si>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</si>
  <si>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</si>
  <si>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</si>
  <si>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</si>
  <si>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</si>
  <si>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</si>
  <si>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</si>
  <si>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</si>
  <si>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</si>
  <si>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</si>
  <si>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</si>
  <si>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</si>
  <si>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</si>
  <si>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</si>
  <si>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</si>
  <si>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</si>
  <si>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</si>
  <si>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</si>
  <si>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</si>
  <si>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</si>
  <si>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</si>
  <si>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</si>
  <si>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</si>
  <si>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</si>
  <si>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</si>
  <si>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</si>
  <si>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</si>
  <si>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</si>
  <si>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</si>
  <si>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</si>
  <si>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</si>
  <si>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</si>
  <si>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</si>
  <si>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</si>
  <si>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</si>
  <si>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</si>
  <si>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</si>
  <si>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</si>
  <si>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</si>
  <si>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</si>
  <si>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</si>
  <si>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</si>
  <si>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</si>
  <si>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</si>
  <si>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</si>
  <si>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</si>
  <si>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</si>
  <si>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</si>
  <si>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</si>
  <si>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</si>
  <si>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</si>
  <si>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</si>
  <si>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</si>
  <si>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</si>
  <si>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</si>
  <si>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</si>
  <si>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</si>
  <si>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</si>
  <si>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</si>
  <si>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</si>
  <si>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</si>
  <si>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</si>
  <si>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</si>
  <si>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</si>
  <si>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</si>
  <si>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</si>
  <si>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</si>
  <si>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</si>
  <si>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</si>
  <si>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</si>
  <si>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</si>
  <si>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</si>
  <si>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</si>
  <si>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</si>
  <si>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</si>
  <si>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</si>
  <si>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</si>
  <si>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</si>
  <si>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</si>
  <si>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</si>
  <si>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</si>
  <si>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</si>
  <si>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</si>
  <si>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</si>
  <si>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</si>
  <si>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</si>
  <si>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</si>
  <si>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</si>
  <si>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</si>
  <si>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</si>
  <si>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</si>
  <si>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</si>
  <si>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</si>
  <si>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</si>
  <si>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</si>
  <si>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</si>
  <si>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</si>
  <si>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</si>
  <si>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</si>
  <si>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</si>
  <si>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</si>
  <si>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</si>
  <si>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</si>
  <si>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</si>
  <si>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</si>
  <si>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</si>
  <si>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</si>
  <si>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</si>
  <si>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</si>
  <si>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</si>
  <si>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</si>
  <si>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</si>
  <si>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</si>
  <si>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</si>
  <si>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</si>
  <si>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</si>
  <si>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</si>
  <si>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</si>
  <si>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</si>
  <si>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</si>
  <si>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</si>
  <si>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</si>
  <si>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</si>
  <si>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</si>
  <si>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</si>
  <si>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</si>
  <si>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</si>
  <si>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</si>
  <si>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</si>
  <si>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</si>
  <si>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</si>
  <si>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</si>
  <si>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</si>
  <si>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</si>
  <si>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</si>
  <si>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</si>
  <si>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</si>
  <si>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</si>
  <si>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</si>
  <si>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</si>
  <si>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</si>
  <si>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</si>
  <si>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</si>
  <si>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</si>
  <si>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</si>
  <si>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</si>
  <si>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</si>
  <si>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</si>
  <si>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</si>
  <si>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</si>
  <si>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</si>
  <si>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</si>
  <si>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</si>
  <si>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</si>
  <si>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</si>
  <si>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</si>
  <si>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</si>
  <si>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</si>
  <si>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</si>
  <si>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</si>
  <si>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</si>
  <si>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</si>
  <si>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</si>
  <si>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</si>
  <si>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</si>
  <si>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</si>
  <si>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</si>
  <si>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</si>
  <si>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</si>
  <si>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</si>
  <si>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</si>
  <si>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</si>
  <si>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</si>
  <si>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</si>
  <si>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</si>
  <si>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</si>
  <si>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</si>
  <si>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</si>
  <si>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</si>
  <si>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</si>
  <si>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</si>
  <si>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</si>
  <si>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</si>
  <si>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</si>
  <si>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</si>
  <si>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</si>
  <si>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</si>
  <si>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</si>
  <si>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</si>
  <si>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</si>
  <si>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</si>
  <si>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</si>
  <si>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</si>
  <si>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</si>
  <si>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</si>
  <si>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</si>
  <si>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</si>
  <si>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</si>
  <si>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</si>
  <si>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</si>
  <si>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</si>
  <si>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</si>
  <si>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</si>
  <si>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</si>
  <si>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</si>
  <si>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</si>
  <si>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</si>
  <si>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</si>
  <si>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</si>
  <si>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</si>
  <si>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</si>
  <si>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</si>
  <si>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</si>
  <si>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</si>
  <si>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</si>
  <si>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</si>
  <si>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</si>
  <si>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</si>
  <si>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</si>
  <si>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</si>
  <si>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</si>
  <si>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</si>
  <si>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</si>
  <si>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</si>
  <si>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</si>
  <si>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</si>
  <si>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</si>
  <si>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</si>
  <si>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</si>
  <si>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</si>
  <si>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</si>
  <si>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</si>
  <si>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</si>
  <si>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</si>
  <si>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</si>
  <si>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</si>
  <si>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</si>
  <si>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</si>
  <si>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</si>
  <si>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</si>
  <si>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</si>
  <si>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</si>
  <si>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</si>
  <si>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</si>
  <si>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</si>
  <si>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</si>
  <si>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</si>
  <si>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</si>
  <si>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</si>
  <si>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</si>
  <si>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</si>
  <si>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</si>
  <si>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</si>
  <si>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</si>
  <si>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</si>
  <si>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</si>
  <si>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</si>
  <si>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</si>
  <si>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</si>
  <si>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</si>
  <si>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</si>
  <si>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</si>
  <si>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</si>
  <si>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</si>
  <si>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</si>
  <si>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</si>
  <si>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</si>
  <si>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</si>
  <si>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</si>
  <si>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</si>
  <si>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</si>
  <si>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</si>
  <si>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</si>
  <si>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</si>
  <si>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</si>
  <si>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</si>
  <si>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</si>
  <si>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</si>
  <si>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</si>
  <si>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</si>
  <si>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</si>
  <si>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</si>
  <si>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</si>
  <si>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</si>
  <si>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</si>
  <si>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</si>
  <si>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</si>
  <si>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</si>
  <si>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</si>
  <si>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</si>
  <si>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</si>
  <si>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</si>
  <si>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</si>
  <si>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</si>
  <si>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</si>
  <si>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</si>
  <si>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</si>
  <si>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</si>
  <si>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</si>
  <si>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</si>
  <si>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</si>
  <si>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</si>
  <si>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</si>
  <si>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</si>
  <si>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</si>
  <si>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</si>
  <si>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</si>
  <si>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</si>
  <si>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</si>
  <si>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</si>
  <si>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</si>
  <si>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</si>
  <si>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</si>
  <si>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</si>
  <si>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</si>
  <si>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</si>
  <si>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</si>
  <si>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</si>
  <si>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</si>
  <si>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</si>
  <si>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</si>
  <si>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</si>
  <si>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</si>
  <si>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</si>
  <si>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</si>
  <si>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</si>
  <si>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</si>
  <si>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</si>
  <si>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</si>
  <si>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</si>
  <si>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</si>
  <si>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</si>
  <si>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</si>
  <si>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</si>
  <si>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</si>
  <si>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</si>
  <si>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</si>
  <si>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</si>
  <si>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</si>
  <si>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</si>
  <si>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</si>
  <si>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</si>
  <si>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</si>
  <si>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</si>
  <si>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</si>
  <si>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</si>
  <si>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</si>
  <si>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</si>
  <si>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</si>
  <si>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</si>
  <si>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</si>
  <si>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</si>
  <si>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</si>
  <si>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</si>
  <si>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</si>
  <si>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</si>
  <si>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</si>
  <si>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</si>
  <si>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</si>
  <si>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</si>
  <si>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</si>
  <si>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</si>
  <si>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</si>
  <si>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</si>
  <si>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</si>
  <si>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</si>
  <si>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</si>
  <si>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</si>
  <si>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</si>
  <si>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</si>
  <si>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</si>
  <si>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</si>
  <si>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</si>
  <si>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</si>
  <si>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</si>
  <si>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</si>
  <si>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</si>
  <si>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</si>
  <si>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</si>
  <si>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</si>
  <si>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</si>
  <si>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</si>
  <si>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</si>
  <si>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</si>
  <si>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</si>
  <si>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</si>
  <si>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</si>
  <si>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</si>
  <si>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</si>
  <si>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</si>
  <si>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</si>
  <si>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</si>
  <si>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</si>
  <si>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</si>
  <si>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</si>
  <si>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</si>
  <si>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</si>
  <si>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</si>
  <si>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</si>
  <si>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</si>
  <si>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</si>
  <si>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</si>
  <si>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</si>
  <si>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</si>
  <si>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</si>
  <si>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</si>
  <si>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</si>
  <si>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</si>
  <si>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</si>
  <si>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</si>
  <si>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</si>
  <si>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</si>
  <si>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</si>
  <si>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</si>
  <si>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</si>
  <si>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</si>
  <si>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</si>
  <si>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</si>
  <si>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</si>
  <si>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</si>
  <si>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</si>
  <si>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</si>
  <si>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</si>
  <si>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</si>
  <si>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</si>
  <si>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</si>
  <si>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</si>
  <si>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</si>
  <si>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</si>
  <si>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</si>
  <si>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</si>
  <si>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</si>
  <si>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</si>
  <si>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</si>
  <si>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</si>
  <si>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</si>
  <si>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</si>
  <si>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</si>
  <si>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</si>
  <si>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</si>
  <si>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</si>
  <si>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</si>
  <si>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</si>
  <si>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</si>
  <si>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</si>
  <si>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</si>
  <si>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</si>
  <si>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</si>
  <si>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</si>
  <si>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</si>
  <si>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</si>
  <si>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</si>
  <si>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</si>
  <si>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</si>
  <si>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</si>
  <si>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</si>
  <si>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</si>
  <si>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</si>
  <si>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</si>
  <si>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</si>
  <si>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</si>
  <si>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</si>
  <si>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</si>
  <si>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</si>
  <si>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</si>
  <si>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</si>
  <si>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</si>
  <si>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</si>
  <si>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</si>
  <si>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</si>
  <si>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</si>
  <si>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</si>
  <si>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</si>
  <si>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</si>
  <si>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</si>
  <si>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</si>
  <si>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</si>
  <si>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</si>
  <si>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</si>
  <si>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</si>
  <si>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</si>
  <si>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</si>
  <si>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</si>
  <si>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</si>
  <si>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</si>
  <si>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</si>
  <si>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</si>
  <si>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</si>
  <si>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</si>
  <si>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</si>
  <si>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</si>
  <si>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</si>
  <si>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</si>
  <si>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</si>
  <si>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</si>
  <si>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</si>
  <si>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</si>
  <si>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</si>
  <si>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</si>
  <si>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</si>
  <si>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</si>
  <si>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</si>
  <si>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</si>
  <si>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</si>
  <si>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</si>
  <si>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</si>
  <si>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</si>
  <si>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</si>
  <si>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</si>
  <si>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</si>
  <si>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</si>
  <si>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</si>
  <si>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</si>
  <si>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</si>
  <si>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</si>
  <si>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</si>
  <si>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</si>
  <si>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</si>
  <si>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</si>
  <si>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</si>
  <si>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</si>
  <si>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</si>
  <si>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</si>
  <si>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</si>
  <si>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</si>
  <si>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</si>
  <si>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</si>
  <si>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</si>
  <si>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</si>
  <si>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</si>
  <si>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</si>
  <si>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</si>
  <si>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</si>
  <si>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</si>
  <si>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</si>
  <si>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</si>
  <si>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</si>
  <si>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</si>
  <si>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</si>
  <si>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</si>
  <si>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</si>
  <si>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</si>
  <si>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</si>
  <si>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</si>
  <si>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</si>
  <si>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</si>
  <si>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</si>
  <si>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</si>
  <si>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</si>
  <si>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</si>
  <si>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</si>
  <si>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</si>
  <si>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</si>
  <si>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</si>
  <si>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</si>
  <si>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</si>
  <si>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</si>
  <si>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</si>
  <si>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</si>
  <si>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</si>
  <si>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</si>
  <si>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</si>
  <si>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</si>
  <si>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</si>
  <si>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</si>
  <si>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</si>
  <si>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</si>
  <si>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</si>
  <si>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</si>
  <si>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</si>
  <si>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</si>
  <si>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</si>
  <si>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</si>
  <si>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</si>
  <si>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</si>
  <si>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</si>
  <si>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</si>
  <si>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</si>
  <si>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</si>
  <si>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</si>
  <si>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</si>
  <si>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</si>
  <si>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</si>
  <si>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</si>
  <si>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</si>
  <si>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</si>
  <si>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</si>
  <si>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</si>
  <si>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</si>
  <si>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</si>
  <si>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</si>
  <si>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</si>
  <si>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</si>
  <si>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</si>
  <si>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</si>
  <si>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</si>
  <si>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</si>
  <si>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</si>
  <si>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</si>
  <si>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</si>
  <si>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</si>
  <si>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</si>
  <si>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</si>
  <si>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</si>
  <si>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</si>
  <si>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</si>
  <si>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</si>
  <si>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</si>
  <si>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</si>
  <si>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</si>
  <si>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</si>
  <si>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</si>
  <si>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</si>
  <si>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</si>
  <si>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</si>
  <si>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</si>
  <si>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</si>
  <si>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</si>
  <si>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</si>
  <si>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</si>
  <si>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</si>
  <si>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</si>
  <si>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</si>
  <si>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</si>
  <si>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</si>
  <si>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</si>
  <si>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</si>
  <si>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</si>
  <si>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</si>
  <si>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</si>
  <si>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</si>
  <si>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</si>
  <si>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</si>
  <si>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</si>
  <si>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</si>
  <si>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</si>
  <si>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</si>
  <si>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</si>
  <si>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</si>
  <si>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</si>
  <si>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</si>
  <si>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</si>
  <si>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</si>
  <si>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</si>
  <si>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</si>
  <si>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</si>
  <si>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</si>
  <si>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</si>
  <si>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</si>
  <si>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</si>
  <si>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</si>
  <si>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</si>
  <si>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</si>
  <si>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</si>
  <si>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</si>
  <si>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</si>
  <si>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</si>
  <si>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</si>
  <si>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</si>
  <si>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</si>
  <si>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</si>
  <si>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</si>
  <si>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</si>
  <si>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</si>
  <si>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</si>
  <si>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</si>
  <si>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</si>
  <si>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</si>
  <si>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</si>
  <si>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</si>
  <si>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</si>
  <si>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</si>
  <si>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</si>
  <si>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</si>
  <si>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</si>
  <si>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</si>
  <si>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</si>
  <si>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</si>
  <si>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</si>
  <si>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</si>
  <si>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</si>
  <si>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</si>
  <si>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</si>
  <si>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</si>
  <si>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</si>
  <si>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</si>
  <si>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</si>
  <si>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</si>
  <si>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</si>
  <si>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</si>
  <si>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</si>
  <si>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</si>
  <si>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</si>
  <si>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</si>
  <si>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</si>
  <si>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</si>
  <si>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</si>
  <si>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</si>
  <si>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</si>
  <si>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</si>
  <si>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</si>
  <si>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</si>
  <si>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</si>
  <si>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</si>
  <si>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</si>
  <si>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</si>
  <si>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</si>
  <si>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</si>
  <si>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</si>
  <si>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</si>
  <si>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</si>
  <si>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</si>
  <si>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</si>
  <si>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</si>
  <si>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</si>
  <si>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</si>
  <si>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</si>
  <si>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</si>
  <si>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</si>
  <si>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</si>
  <si>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</si>
  <si>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</si>
  <si>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</si>
  <si>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</si>
  <si>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</si>
  <si>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</si>
  <si>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</si>
  <si>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</si>
  <si>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</si>
  <si>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</si>
  <si>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</si>
  <si>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</si>
  <si>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</si>
  <si>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</si>
  <si>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</si>
  <si>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</si>
  <si>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</si>
  <si>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</si>
  <si>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</si>
  <si>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</si>
  <si>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</si>
  <si>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</si>
  <si>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</si>
  <si>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</si>
  <si>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</si>
  <si>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</si>
  <si>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</si>
  <si>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</si>
  <si>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</si>
  <si>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</si>
  <si>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</si>
  <si>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</si>
  <si>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</si>
  <si>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</si>
  <si>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</si>
  <si>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</si>
  <si>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</si>
  <si>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</si>
  <si>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</si>
  <si>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</si>
  <si>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</si>
  <si>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</si>
  <si>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</si>
  <si>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</si>
  <si>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</si>
  <si>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</si>
  <si>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</si>
  <si>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</si>
  <si>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</si>
  <si>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</si>
  <si>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</si>
  <si>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</si>
  <si>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</si>
  <si>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</si>
  <si>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</si>
  <si>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</si>
  <si>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</si>
  <si>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</si>
  <si>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</si>
  <si>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</si>
  <si>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</si>
  <si>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</si>
  <si>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</si>
  <si>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</si>
  <si>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</si>
  <si>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</si>
  <si>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</si>
  <si>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</si>
  <si>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</si>
  <si>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</si>
  <si>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</si>
  <si>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</si>
  <si>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</si>
  <si>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</si>
  <si>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</si>
  <si>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</si>
  <si>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</si>
  <si>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</si>
  <si>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</si>
  <si>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</si>
  <si>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</si>
  <si>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</si>
  <si>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</si>
  <si>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</si>
  <si>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</si>
  <si>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</si>
  <si>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</si>
  <si>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</si>
  <si>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</si>
  <si>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</si>
  <si>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</si>
  <si>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</si>
  <si>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</si>
  <si>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</si>
  <si>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</si>
  <si>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</si>
  <si>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</si>
  <si>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</si>
  <si>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</si>
  <si>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</si>
  <si>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</si>
  <si>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</si>
  <si>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</si>
  <si>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</si>
  <si>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</si>
  <si>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</si>
  <si>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</si>
  <si>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</si>
  <si>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</si>
  <si>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</si>
  <si>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</si>
  <si>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</si>
  <si>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</si>
  <si>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</si>
  <si>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</si>
  <si>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</si>
  <si>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</si>
  <si>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</si>
  <si>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</si>
  <si>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</si>
  <si>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</si>
  <si>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</si>
  <si>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</si>
  <si>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</si>
  <si>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</si>
  <si>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</si>
  <si>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</si>
  <si>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</si>
  <si>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</si>
  <si>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</si>
  <si>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</si>
  <si>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</si>
  <si>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</si>
  <si>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</si>
  <si>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</si>
  <si>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</si>
  <si>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</si>
  <si>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</si>
  <si>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</si>
  <si>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</si>
  <si>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</si>
  <si>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</si>
  <si>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</si>
  <si>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</si>
  <si>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</si>
  <si>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</si>
  <si>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</si>
  <si>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</si>
  <si>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</si>
  <si>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</si>
  <si>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</si>
  <si>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</si>
  <si>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</si>
  <si>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</si>
  <si>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</si>
  <si>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</si>
  <si>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</si>
  <si>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</si>
  <si>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</si>
  <si>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</si>
  <si>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</si>
  <si>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</si>
  <si>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</si>
  <si>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</si>
  <si>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</si>
  <si>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</si>
  <si>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</si>
  <si>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</si>
  <si>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</si>
  <si>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</si>
  <si>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</si>
  <si>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</si>
  <si>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</si>
  <si>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</si>
  <si>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</si>
  <si>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</si>
  <si>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</si>
  <si>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</si>
  <si>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</si>
  <si>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</si>
  <si>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</si>
  <si>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</si>
  <si>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</si>
  <si>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</si>
  <si>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</si>
  <si>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</si>
  <si>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</si>
  <si>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</si>
  <si>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</si>
  <si>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</si>
  <si>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</si>
  <si>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</si>
  <si>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</si>
  <si>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</si>
  <si>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</si>
  <si>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</si>
  <si>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</si>
  <si>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</si>
  <si>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</si>
  <si>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</si>
  <si>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</si>
  <si>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</si>
  <si>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</si>
  <si>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</si>
  <si>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</si>
  <si>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</si>
  <si>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</si>
  <si>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</si>
  <si>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</si>
  <si>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</si>
  <si>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</si>
  <si>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</si>
  <si>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</si>
  <si>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</si>
  <si>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</si>
  <si>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</si>
  <si>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</si>
  <si>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</si>
  <si>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</si>
  <si>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</si>
  <si>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</si>
  <si>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</si>
  <si>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</si>
  <si>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</si>
  <si>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</si>
  <si>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</si>
  <si>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</si>
  <si>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</si>
  <si>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</si>
  <si>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</si>
  <si>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</si>
  <si>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</si>
  <si>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</si>
  <si>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</si>
  <si>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</si>
  <si>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</si>
  <si>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</si>
  <si>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</si>
  <si>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</si>
  <si>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</si>
  <si>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</si>
  <si>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</si>
  <si>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</si>
  <si>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</si>
  <si>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</si>
  <si>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</si>
  <si>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</si>
  <si>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</si>
  <si>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</si>
  <si>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</si>
  <si>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</si>
  <si>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</si>
  <si>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</si>
  <si>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</si>
  <si>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</si>
  <si>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</si>
  <si>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</si>
  <si>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</si>
  <si>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</si>
  <si>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</si>
  <si>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</si>
  <si>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</si>
  <si>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</si>
  <si>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</si>
  <si>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</si>
  <si>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</si>
  <si>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</si>
  <si>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</si>
  <si>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</si>
  <si>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</si>
  <si>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</si>
  <si>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</si>
  <si>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</si>
  <si>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</si>
  <si>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</si>
  <si>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</si>
  <si>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</si>
  <si>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</si>
  <si>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</si>
  <si>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</si>
  <si>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</si>
  <si>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</si>
  <si>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</si>
  <si>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</si>
  <si>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</si>
  <si>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</si>
  <si>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</si>
  <si>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</si>
  <si>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</si>
  <si>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</si>
  <si>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</si>
  <si>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</si>
  <si>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</si>
  <si>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</si>
  <si>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</si>
  <si>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</si>
  <si>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</si>
  <si>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</si>
  <si>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</si>
  <si>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</si>
  <si>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</si>
  <si>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</si>
  <si>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</si>
  <si>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</si>
  <si>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</si>
  <si>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</si>
  <si>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</si>
  <si>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</si>
  <si>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</si>
  <si>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</si>
  <si>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</si>
  <si>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</si>
  <si>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</si>
  <si>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</si>
  <si>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</si>
  <si>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</si>
  <si>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</si>
  <si>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</si>
  <si>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</si>
  <si>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</si>
  <si>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</si>
  <si>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</si>
  <si>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</si>
  <si>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</si>
  <si>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</si>
  <si>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</si>
  <si>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</si>
  <si>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</si>
  <si>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</si>
  <si>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</si>
  <si>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</si>
  <si>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</si>
  <si>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</si>
  <si>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</si>
  <si>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</si>
  <si>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</si>
  <si>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</si>
  <si>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</si>
  <si>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</si>
  <si>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</si>
  <si>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</si>
  <si>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</si>
  <si>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</si>
  <si>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</si>
  <si>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</si>
  <si>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</si>
  <si>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</si>
  <si>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</si>
  <si>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</si>
  <si>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</si>
  <si>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</si>
  <si>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</si>
  <si>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</si>
  <si>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</si>
  <si>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</si>
  <si>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</si>
  <si>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</si>
  <si>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</si>
  <si>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</si>
  <si>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</si>
  <si>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</si>
  <si>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</si>
  <si>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</si>
  <si>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</si>
  <si>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</si>
  <si>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</si>
  <si>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</si>
  <si>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</si>
  <si>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</si>
  <si>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</si>
  <si>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</si>
  <si>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</si>
  <si>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</si>
  <si>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</si>
  <si>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</si>
  <si>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</si>
  <si>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</si>
  <si>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</si>
  <si>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</si>
  <si>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</si>
  <si>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</si>
  <si>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</si>
  <si>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</si>
  <si>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</si>
  <si>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</si>
  <si>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</si>
  <si>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</si>
  <si>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</si>
  <si>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</si>
  <si>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</si>
  <si>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</si>
  <si>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</si>
  <si>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</si>
  <si>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</si>
  <si>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</si>
  <si>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</si>
  <si>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</si>
  <si>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</si>
  <si>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</si>
  <si>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</si>
  <si>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</si>
  <si>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</si>
  <si>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</si>
  <si>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</si>
  <si>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</si>
  <si>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</si>
  <si>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</si>
  <si>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</si>
  <si>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</si>
  <si>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</si>
  <si>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</si>
  <si>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</si>
  <si>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</si>
  <si>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</si>
  <si>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</si>
  <si>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</si>
  <si>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</si>
  <si>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</si>
  <si>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</si>
  <si>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</si>
  <si>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</si>
  <si>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</si>
  <si>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</si>
  <si>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</si>
  <si>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</si>
  <si>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</si>
  <si>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</si>
  <si>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</si>
  <si>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</si>
  <si>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</si>
  <si>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</si>
  <si>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</si>
  <si>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</si>
  <si>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</si>
  <si>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</si>
  <si>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</si>
  <si>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</si>
  <si>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</si>
  <si>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</si>
  <si>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</si>
  <si>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</si>
  <si>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</si>
  <si>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</si>
  <si>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</si>
  <si>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</si>
  <si>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</si>
  <si>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</si>
  <si>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</si>
  <si>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</si>
  <si>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</si>
  <si>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</si>
  <si>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</si>
  <si>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</si>
  <si>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</si>
  <si>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</si>
  <si>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</si>
  <si>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</si>
  <si>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</si>
  <si>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</si>
  <si>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</si>
  <si>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</si>
  <si>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</si>
  <si>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</si>
  <si>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</si>
  <si>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</si>
  <si>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</si>
  <si>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</si>
  <si>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</si>
  <si>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</si>
  <si>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</si>
  <si>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</si>
  <si>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</si>
  <si>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</si>
  <si>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</si>
  <si>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</si>
  <si>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</si>
  <si>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</si>
  <si>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</si>
  <si>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</si>
  <si>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</si>
  <si>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</si>
  <si>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</si>
  <si>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</si>
  <si>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</si>
  <si>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</si>
  <si>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</si>
  <si>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</si>
  <si>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</si>
  <si>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</si>
  <si>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</si>
  <si>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</si>
  <si>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</si>
  <si>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</si>
  <si>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</si>
  <si>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</si>
  <si>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</si>
  <si>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</si>
  <si>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</si>
  <si>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</si>
  <si>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</si>
  <si>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</si>
  <si>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</si>
  <si>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</si>
  <si>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</si>
  <si>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</si>
  <si>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</si>
  <si>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</si>
  <si>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</si>
  <si>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</si>
  <si>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</si>
  <si>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</si>
  <si>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</si>
  <si>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</si>
  <si>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</si>
  <si>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</si>
  <si>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</si>
  <si>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</si>
  <si>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</si>
  <si>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</si>
  <si>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</si>
  <si>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</si>
  <si>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</si>
  <si>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</si>
  <si>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</si>
  <si>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</si>
  <si>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</si>
  <si>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</si>
  <si>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</si>
  <si>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</si>
  <si>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</si>
  <si>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</si>
  <si>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</si>
  <si>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</si>
  <si>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</si>
  <si>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</si>
  <si>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</si>
  <si>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</si>
  <si>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</si>
  <si>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</si>
  <si>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</si>
  <si>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</si>
  <si>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</si>
  <si>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</si>
  <si>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</si>
  <si>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</si>
  <si>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</si>
  <si>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</si>
  <si>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</si>
  <si>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</si>
  <si>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</si>
  <si>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</si>
  <si>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</si>
  <si>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</si>
  <si>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</si>
  <si>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</si>
  <si>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</si>
  <si>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</si>
  <si>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</si>
  <si>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</si>
  <si>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</si>
  <si>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</si>
  <si>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</si>
  <si>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</si>
  <si>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</si>
  <si>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</si>
  <si>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</si>
  <si>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</si>
  <si>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</si>
  <si>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</si>
  <si>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</si>
  <si>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</si>
  <si>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</si>
  <si>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</si>
  <si>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</si>
  <si>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</si>
  <si>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</si>
  <si>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</si>
  <si>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</si>
  <si>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</si>
  <si>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</si>
  <si>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</si>
  <si>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</si>
  <si>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</si>
  <si>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</si>
  <si>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</si>
  <si>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</si>
  <si>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</si>
  <si>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</si>
  <si>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</si>
  <si>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</si>
  <si>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</si>
  <si>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</si>
  <si>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</si>
  <si>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</si>
  <si>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</si>
  <si>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</si>
  <si>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</si>
  <si>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</si>
  <si>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</si>
  <si>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</si>
  <si>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</si>
  <si>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</si>
  <si>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</si>
  <si>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</si>
  <si>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</si>
  <si>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</si>
  <si>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</si>
  <si>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</si>
  <si>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</si>
  <si>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</si>
  <si>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</si>
  <si>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</si>
  <si>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</si>
  <si>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</si>
  <si>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</si>
  <si>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</si>
  <si>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</si>
  <si>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</si>
  <si>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</si>
  <si>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</si>
  <si>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</si>
  <si>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</si>
  <si>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</si>
  <si>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</si>
  <si>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</si>
  <si>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</si>
  <si>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</si>
  <si>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</si>
  <si>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</si>
  <si>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</si>
  <si>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</si>
  <si>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</si>
  <si>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</si>
  <si>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</si>
  <si>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</si>
  <si>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</si>
  <si>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</si>
  <si>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</si>
  <si>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</si>
  <si>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</si>
  <si>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</si>
  <si>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</si>
  <si>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</si>
  <si>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</si>
  <si>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</si>
  <si>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</si>
  <si>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</si>
  <si>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</si>
  <si>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</si>
  <si>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</si>
  <si>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</si>
  <si>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</si>
  <si>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</si>
  <si>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</si>
  <si>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</si>
  <si>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</si>
  <si>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</si>
  <si>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</si>
  <si>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</si>
  <si>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</si>
  <si>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</si>
  <si>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</si>
  <si>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</si>
  <si>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</si>
  <si>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</si>
  <si>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</si>
  <si>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</si>
  <si>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</si>
  <si>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</si>
  <si>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</si>
  <si>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</si>
  <si>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</si>
  <si>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</si>
  <si>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</si>
  <si>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</si>
  <si>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</si>
  <si>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</si>
  <si>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</si>
  <si>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</si>
  <si>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</si>
  <si>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</si>
  <si>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</si>
  <si>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</si>
  <si>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</si>
  <si>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</si>
  <si>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</si>
  <si>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</si>
  <si>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</si>
  <si>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</si>
  <si>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</si>
  <si>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</si>
  <si>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</si>
  <si>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</si>
  <si>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</si>
  <si>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</si>
  <si>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</si>
  <si>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</si>
  <si>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</si>
  <si>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</si>
  <si>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</si>
  <si>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</si>
  <si>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</si>
  <si>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</si>
  <si>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</si>
  <si>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</si>
  <si>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</si>
  <si>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</si>
  <si>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</si>
  <si>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</si>
  <si>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</si>
  <si>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</si>
  <si>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</si>
  <si>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</si>
  <si>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</si>
  <si>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</si>
  <si>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</si>
  <si>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</si>
  <si>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</si>
  <si>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</si>
  <si>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</si>
  <si>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</si>
  <si>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</si>
  <si>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</si>
  <si>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</si>
  <si>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</si>
  <si>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</si>
  <si>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</si>
  <si>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</si>
  <si>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</si>
  <si>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</si>
  <si>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</si>
  <si>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</si>
  <si>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</si>
  <si>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</si>
  <si>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</si>
  <si>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</si>
  <si>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</si>
  <si>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</si>
  <si>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</si>
  <si>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</si>
  <si>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</si>
  <si>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</si>
  <si>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</si>
  <si>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</si>
  <si>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</si>
  <si>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</si>
  <si>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</si>
  <si>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</si>
  <si>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</si>
  <si>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</si>
  <si>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</si>
  <si>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</si>
  <si>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</si>
  <si>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</si>
  <si>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</si>
  <si>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</si>
  <si>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</si>
  <si>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</si>
  <si>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</si>
  <si>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</si>
  <si>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</si>
  <si>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</si>
  <si>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</si>
  <si>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</si>
  <si>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</si>
  <si>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</si>
  <si>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</si>
  <si>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</si>
  <si>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</si>
  <si>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</si>
  <si>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</si>
  <si>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</si>
  <si>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</si>
  <si>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</si>
  <si>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</si>
  <si>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</si>
  <si>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</si>
  <si>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</si>
  <si>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</si>
  <si>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</si>
  <si>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</si>
  <si>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</si>
  <si>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</si>
  <si>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</si>
  <si>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</si>
  <si>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</si>
  <si>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</si>
  <si>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</si>
  <si>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</si>
  <si>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</si>
  <si>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</si>
  <si>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</si>
  <si>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</si>
  <si>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</si>
  <si>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</si>
  <si>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</si>
  <si>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</si>
  <si>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</si>
  <si>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</si>
  <si>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</si>
  <si>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</si>
  <si>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</si>
  <si>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</si>
  <si>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</si>
  <si>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</si>
  <si>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</si>
  <si>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</si>
  <si>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</si>
  <si>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</si>
  <si>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</si>
  <si>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</si>
  <si>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</si>
  <si>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</si>
  <si>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</si>
  <si>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</si>
  <si>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</si>
  <si>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</si>
  <si>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</si>
  <si>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</si>
  <si>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</si>
  <si>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</si>
  <si>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</si>
  <si>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</si>
  <si>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</si>
  <si>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</si>
  <si>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</si>
  <si>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</si>
  <si>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</si>
  <si>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</si>
  <si>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</si>
  <si>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</si>
  <si>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</si>
  <si>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</si>
  <si>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</si>
  <si>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</si>
  <si>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</si>
  <si>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</si>
  <si>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</si>
  <si>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</si>
  <si>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</si>
  <si>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</si>
  <si>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</si>
  <si>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</si>
  <si>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</si>
  <si>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</si>
  <si>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</si>
  <si>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</si>
  <si>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</si>
  <si>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</si>
  <si>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</si>
  <si>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</si>
  <si>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</si>
  <si>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</si>
  <si>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</si>
  <si>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</si>
  <si>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</si>
  <si>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</si>
  <si>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</si>
  <si>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</si>
  <si>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</si>
  <si>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</si>
  <si>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</si>
  <si>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</si>
  <si>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</si>
  <si>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</si>
  <si>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</si>
  <si>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</si>
  <si>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</si>
  <si>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</si>
  <si>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</si>
  <si>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</si>
  <si>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</si>
  <si>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</si>
  <si>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</si>
  <si>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</si>
  <si>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</si>
  <si>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</si>
  <si>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</si>
  <si>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</si>
  <si>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</si>
  <si>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</si>
  <si>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</si>
  <si>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</si>
  <si>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</si>
  <si>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</si>
  <si>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</si>
  <si>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</si>
  <si>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</si>
  <si>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</si>
  <si>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</si>
  <si>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</si>
  <si>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</si>
  <si>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</si>
  <si>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</si>
  <si>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</si>
  <si>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</si>
  <si>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</si>
  <si>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</si>
  <si>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</si>
  <si>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</si>
  <si>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</si>
  <si>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</si>
  <si>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</si>
  <si>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</si>
  <si>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</si>
  <si>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</si>
  <si>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</si>
  <si>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</si>
  <si>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</si>
  <si>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</si>
  <si>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</si>
  <si>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</si>
  <si>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</si>
  <si>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</si>
  <si>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</si>
  <si>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</si>
  <si>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</si>
  <si>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</si>
  <si>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</si>
  <si>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</si>
  <si>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</si>
  <si>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</si>
  <si>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</si>
  <si>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</si>
  <si>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</si>
  <si>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</si>
  <si>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</si>
  <si>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</si>
  <si>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</si>
  <si>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</si>
  <si>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</si>
  <si>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</si>
  <si>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</si>
  <si>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</si>
  <si>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</si>
  <si>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</si>
  <si>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</si>
  <si>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</si>
  <si>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</si>
  <si>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</si>
  <si>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</si>
  <si>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</si>
  <si>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</si>
  <si>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</si>
  <si>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</si>
  <si>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</si>
  <si>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</si>
  <si>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</si>
  <si>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</si>
  <si>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</si>
  <si>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</si>
  <si>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</si>
  <si>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</si>
  <si>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</si>
  <si>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</si>
  <si>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</si>
  <si>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</si>
  <si>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</si>
  <si>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</si>
  <si>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</si>
  <si>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</si>
  <si>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</si>
  <si>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</si>
  <si>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</si>
  <si>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</si>
  <si>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</si>
  <si>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</si>
  <si>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</si>
  <si>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</si>
  <si>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</si>
  <si>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</si>
  <si>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</si>
  <si>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</si>
  <si>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</si>
  <si>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</si>
  <si>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</si>
  <si>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</si>
  <si>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</si>
  <si>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</si>
  <si>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</si>
  <si>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</si>
  <si>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</si>
  <si>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</si>
  <si>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</si>
  <si>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</si>
  <si>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</si>
  <si>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</si>
  <si>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</si>
  <si>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</si>
  <si>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</si>
  <si>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</si>
  <si>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</si>
  <si>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</si>
  <si>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</si>
  <si>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</si>
  <si>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</si>
  <si>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</si>
  <si>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</si>
  <si>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</si>
  <si>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</si>
  <si>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</si>
  <si>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</si>
  <si>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</si>
  <si>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</si>
  <si>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</si>
  <si>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</si>
  <si>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</si>
  <si>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</si>
  <si>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</si>
  <si>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</si>
  <si>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</si>
  <si>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</si>
  <si>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</si>
  <si>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</si>
  <si>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</si>
  <si>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</si>
  <si>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</si>
  <si>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</si>
  <si>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</si>
  <si>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</si>
  <si>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</si>
  <si>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</si>
  <si>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</si>
  <si>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</si>
  <si>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</si>
  <si>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</si>
  <si>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</si>
  <si>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</si>
  <si>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</si>
  <si>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</si>
  <si>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</si>
  <si>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</si>
  <si>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</si>
  <si>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</si>
  <si>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</si>
  <si>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</si>
  <si>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</si>
  <si>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</si>
  <si>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</si>
  <si>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</si>
  <si>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</si>
  <si>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</si>
  <si>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</si>
  <si>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</si>
  <si>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</si>
  <si>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</si>
  <si>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</si>
  <si>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</si>
  <si>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</si>
  <si>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</si>
  <si>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</si>
  <si>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</si>
  <si>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</si>
  <si>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</si>
  <si>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</si>
  <si>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</si>
  <si>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</si>
  <si>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</si>
  <si>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</si>
  <si>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</si>
  <si>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</si>
  <si>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</si>
  <si>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</si>
  <si>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</si>
  <si>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</si>
  <si>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</si>
  <si>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</si>
  <si>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</si>
  <si>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</si>
  <si>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</si>
  <si>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</si>
  <si>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</si>
  <si>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</si>
  <si>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</si>
  <si>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</si>
  <si>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</si>
  <si>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</si>
  <si>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</si>
  <si>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</si>
  <si>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</si>
  <si>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</si>
  <si>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</si>
  <si>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</si>
  <si>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</si>
  <si>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</si>
  <si>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</si>
  <si>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</si>
  <si>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</si>
  <si>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</si>
  <si>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</si>
  <si>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</si>
  <si>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</si>
  <si>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</si>
  <si>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</si>
  <si>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</si>
  <si>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</si>
  <si>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</si>
  <si>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</si>
  <si>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</si>
  <si>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</si>
  <si>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</si>
  <si>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</si>
  <si>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</si>
  <si>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</si>
  <si>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</si>
  <si>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</si>
  <si>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</si>
  <si>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</si>
  <si>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</si>
  <si>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</si>
  <si>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</si>
  <si>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</si>
  <si>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</si>
  <si>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</si>
  <si>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</si>
  <si>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</si>
  <si>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</si>
  <si>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</si>
  <si>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</si>
  <si>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</si>
  <si>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</si>
  <si>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</si>
  <si>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</si>
  <si>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</si>
  <si>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</si>
  <si>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</si>
  <si>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</si>
  <si>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</si>
  <si>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</si>
  <si>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</si>
  <si>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</si>
  <si>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</si>
  <si>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</si>
  <si>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</si>
  <si>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</si>
  <si>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</si>
  <si>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</si>
  <si>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</si>
  <si>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</si>
  <si>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</si>
  <si>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</si>
  <si>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</si>
  <si>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</si>
  <si>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</si>
  <si>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</si>
  <si>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</si>
  <si>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</si>
  <si>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</si>
  <si>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</si>
  <si>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</si>
  <si>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</si>
  <si>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</si>
  <si>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</si>
  <si>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</si>
  <si>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</si>
  <si>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</si>
  <si>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</si>
  <si>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</si>
  <si>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</si>
  <si>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</si>
  <si>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</si>
  <si>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</si>
  <si>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</si>
  <si>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</si>
  <si>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</si>
  <si>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</si>
  <si>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</si>
  <si>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</si>
  <si>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</si>
  <si>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</si>
  <si>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</si>
  <si>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</si>
  <si>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</si>
  <si>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</si>
  <si>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</si>
  <si>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</si>
  <si>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</si>
  <si>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</si>
  <si>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</si>
  <si>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</si>
  <si>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</si>
  <si>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</si>
  <si>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</si>
  <si>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</si>
  <si>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</si>
  <si>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</si>
  <si>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</si>
  <si>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</si>
  <si>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</si>
  <si>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</si>
  <si>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</si>
  <si>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</si>
  <si>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</si>
  <si>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</si>
  <si>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</si>
  <si>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</si>
  <si>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</si>
  <si>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</si>
  <si>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</si>
  <si>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</si>
  <si>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</si>
  <si>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</si>
  <si>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</si>
  <si>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</si>
  <si>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</si>
  <si>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</si>
  <si>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</si>
  <si>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</si>
  <si>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</si>
  <si>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</si>
  <si>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</si>
  <si>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</si>
  <si>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</si>
  <si>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</si>
  <si>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</si>
  <si>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</si>
  <si>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</si>
  <si>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</si>
  <si>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</si>
  <si>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</si>
  <si>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</si>
  <si>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</si>
  <si>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</si>
  <si>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</si>
  <si>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</si>
  <si>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</si>
  <si>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</si>
  <si>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</si>
  <si>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</si>
  <si>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</si>
  <si>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</si>
  <si>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</si>
  <si>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</si>
  <si>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</si>
  <si>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</si>
  <si>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</si>
  <si>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</si>
  <si>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</si>
  <si>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</si>
  <si>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</si>
  <si>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</si>
  <si>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</si>
  <si>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</si>
  <si>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</si>
  <si>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</si>
  <si>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</si>
  <si>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</si>
  <si>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</si>
  <si>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</si>
  <si>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</si>
  <si>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</si>
  <si>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</si>
  <si>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</si>
  <si>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</si>
  <si>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</si>
  <si>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</si>
  <si>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</si>
  <si>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</si>
  <si>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</si>
  <si>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</si>
  <si>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</si>
  <si>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</si>
  <si>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</si>
  <si>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</si>
  <si>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</si>
  <si>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</si>
  <si>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</si>
  <si>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</si>
  <si>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</si>
  <si>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</si>
  <si>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</si>
  <si>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</si>
  <si>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</si>
  <si>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</si>
  <si>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</si>
  <si>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</si>
  <si>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</si>
  <si>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</si>
  <si>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</si>
  <si>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</si>
  <si>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</si>
  <si>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</si>
  <si>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</si>
  <si>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</si>
  <si>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</si>
  <si>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</si>
  <si>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</si>
  <si>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</si>
  <si>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</si>
  <si>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</si>
  <si>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</si>
  <si>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</si>
  <si>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</si>
  <si>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</si>
  <si>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</si>
  <si>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</si>
  <si>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</si>
  <si>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</si>
  <si>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</si>
  <si>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</si>
  <si>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</si>
  <si>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</si>
  <si>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</si>
  <si>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</si>
  <si>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</si>
  <si>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</si>
  <si>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</si>
  <si>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</si>
  <si>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</si>
  <si>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</si>
  <si>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</si>
  <si>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</si>
  <si>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</si>
  <si>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</si>
  <si>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</si>
  <si>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</si>
  <si>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</si>
  <si>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</si>
  <si>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</si>
  <si>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</si>
  <si>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</si>
  <si>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</si>
  <si>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</si>
  <si>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</si>
  <si>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</si>
  <si>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</si>
  <si>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</si>
  <si>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</si>
  <si>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</si>
  <si>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</si>
  <si>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</si>
  <si>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</si>
  <si>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</si>
  <si>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</si>
  <si>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</si>
  <si>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</si>
  <si>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</si>
  <si>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</si>
  <si>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</si>
  <si>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</si>
  <si>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</si>
  <si>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</si>
  <si>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</si>
  <si>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</si>
  <si>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</si>
  <si>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</si>
  <si>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</si>
  <si>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</si>
  <si>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</si>
  <si>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</si>
  <si>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</si>
  <si>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</si>
  <si>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</si>
  <si>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</si>
  <si>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</si>
  <si>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</si>
  <si>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</si>
  <si>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</si>
  <si>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</si>
  <si>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</si>
  <si>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</si>
  <si>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</si>
  <si>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</si>
  <si>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</si>
  <si>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</si>
  <si>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</si>
  <si>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</si>
  <si>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</si>
  <si>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</si>
  <si>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</si>
  <si>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</si>
  <si>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</si>
  <si>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</si>
  <si>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</si>
  <si>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</si>
  <si>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</si>
  <si>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</si>
  <si>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</si>
  <si>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</si>
  <si>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</si>
  <si>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</si>
  <si>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</si>
  <si>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</si>
  <si>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</si>
  <si>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</si>
  <si>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</si>
  <si>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</si>
  <si>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</si>
  <si>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</si>
  <si>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</si>
  <si>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</si>
  <si>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</si>
  <si>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</si>
  <si>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</si>
  <si>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</si>
  <si>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</si>
  <si>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</si>
  <si>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</si>
  <si>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</si>
  <si>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</si>
  <si>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</si>
  <si>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</si>
  <si>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</si>
  <si>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</si>
  <si>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</si>
  <si>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</si>
  <si>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</si>
  <si>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</si>
  <si>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</si>
  <si>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</si>
  <si>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</si>
  <si>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</si>
  <si>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</si>
  <si>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</si>
  <si>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</si>
  <si>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</si>
  <si>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</si>
  <si>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</si>
  <si>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</si>
  <si>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</si>
  <si>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</si>
  <si>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</si>
  <si>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</si>
  <si>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</si>
  <si>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</si>
  <si>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</si>
  <si>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</si>
  <si>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</si>
  <si>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</si>
  <si>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</si>
  <si>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</si>
  <si>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</si>
  <si>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</si>
  <si>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</si>
  <si>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</si>
  <si>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</si>
  <si>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</si>
  <si>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</si>
  <si>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</si>
  <si>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</si>
  <si>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</si>
  <si>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</si>
  <si>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</si>
  <si>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</si>
  <si>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</si>
  <si>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</si>
  <si>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</si>
  <si>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</si>
  <si>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</si>
  <si>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</si>
  <si>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</si>
  <si>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</si>
  <si>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</si>
  <si>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</si>
  <si>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</si>
  <si>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</si>
  <si>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</si>
  <si>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</si>
  <si>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</si>
  <si>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</si>
  <si>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</si>
  <si>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</si>
  <si>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</si>
  <si>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</si>
  <si>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</si>
  <si>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</si>
  <si>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</si>
  <si>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</si>
  <si>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</si>
  <si>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</si>
  <si>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</si>
  <si>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</si>
  <si>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</si>
  <si>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</si>
  <si>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</si>
  <si>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</si>
  <si>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</si>
  <si>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</si>
  <si>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</si>
  <si>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</si>
  <si>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</si>
  <si>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</si>
  <si>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</si>
  <si>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</si>
  <si>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</si>
  <si>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</si>
  <si>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</si>
  <si>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</si>
  <si>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</si>
  <si>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</si>
  <si>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</si>
  <si>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</si>
  <si>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</si>
  <si>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</si>
  <si>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</si>
  <si>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</si>
  <si>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</si>
  <si>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</si>
  <si>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</si>
  <si>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</si>
  <si>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</si>
  <si>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</si>
  <si>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</si>
  <si>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</si>
  <si>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</si>
  <si>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</si>
  <si>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</si>
  <si>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</si>
  <si>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</si>
  <si>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</si>
  <si>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</si>
  <si>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</si>
  <si>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</si>
  <si>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</si>
  <si>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</si>
  <si>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</si>
  <si>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</si>
  <si>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</si>
  <si>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</si>
  <si>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</si>
  <si>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</si>
  <si>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</si>
  <si>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</si>
  <si>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</si>
  <si>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</si>
  <si>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</si>
  <si>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</si>
  <si>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</si>
  <si>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</si>
  <si>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</si>
  <si>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</si>
  <si>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</si>
  <si>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</si>
  <si>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</si>
  <si>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</si>
  <si>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</si>
  <si>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</si>
  <si>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</si>
  <si>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</si>
  <si>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</si>
  <si>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</si>
  <si>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</si>
  <si>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</si>
  <si>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</si>
  <si>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</si>
  <si>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</si>
  <si>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</si>
  <si>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</si>
  <si>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</si>
  <si>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</si>
  <si>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</si>
  <si>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</si>
  <si>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</si>
  <si>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</si>
  <si>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</si>
  <si>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</si>
  <si>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</si>
  <si>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</si>
  <si>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</si>
  <si>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</si>
  <si>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</si>
  <si>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</si>
  <si>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</si>
  <si>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</si>
  <si>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</si>
  <si>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</si>
  <si>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</si>
  <si>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</si>
  <si>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</si>
  <si>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</si>
  <si>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</si>
  <si>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</si>
  <si>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</si>
  <si>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</si>
  <si>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</si>
  <si>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</si>
  <si>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</si>
  <si>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</si>
  <si>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</si>
  <si>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</si>
  <si>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</si>
  <si>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</si>
  <si>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</si>
  <si>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</si>
  <si>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</si>
  <si>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</si>
  <si>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</si>
  <si>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</si>
  <si>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</si>
  <si>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</si>
  <si>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</si>
  <si>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</si>
  <si>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</si>
  <si>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</si>
  <si>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</si>
  <si>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</si>
  <si>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</si>
  <si>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</si>
  <si>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</si>
  <si>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</si>
  <si>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</si>
  <si>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</si>
  <si>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</si>
  <si>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</si>
  <si>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</si>
  <si>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</si>
  <si>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</si>
  <si>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</si>
  <si>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</si>
  <si>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</si>
  <si>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</si>
  <si>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</si>
  <si>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</si>
  <si>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</si>
  <si>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</si>
  <si>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</si>
  <si>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</si>
  <si>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</si>
  <si>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</si>
  <si>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</si>
  <si>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</si>
  <si>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</si>
  <si>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</si>
  <si>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</si>
  <si>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</si>
  <si>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</si>
  <si>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</si>
  <si>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</si>
  <si>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</si>
  <si>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</si>
  <si>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</si>
  <si>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</si>
  <si>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</si>
  <si>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</si>
  <si>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</si>
  <si>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</si>
  <si>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</si>
  <si>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</si>
  <si>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</si>
  <si>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</si>
  <si>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</si>
  <si>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</si>
  <si>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</si>
  <si>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</si>
  <si>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</si>
  <si>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</si>
  <si>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</si>
  <si>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</si>
  <si>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</si>
  <si>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</si>
  <si>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</si>
  <si>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</si>
  <si>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</si>
  <si>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</si>
  <si>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</si>
  <si>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</si>
  <si>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</si>
  <si>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</si>
  <si>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</si>
  <si>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</si>
  <si>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</si>
  <si>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</si>
  <si>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</si>
  <si>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</si>
  <si>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</si>
  <si>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</si>
  <si>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</si>
  <si>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</si>
  <si>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</si>
  <si>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</si>
  <si>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</si>
  <si>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</si>
  <si>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</si>
  <si>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</si>
  <si>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</si>
  <si>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</si>
  <si>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</si>
  <si>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</si>
  <si>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</si>
  <si>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</si>
  <si>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</si>
  <si>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</si>
  <si>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</si>
  <si>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</si>
  <si>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</si>
  <si>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</si>
  <si>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</si>
  <si>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</si>
  <si>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</si>
  <si>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</si>
  <si>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</si>
  <si>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</si>
  <si>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</si>
  <si>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</si>
  <si>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</si>
  <si>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</si>
  <si>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</si>
  <si>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</si>
  <si>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</si>
  <si>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</si>
  <si>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</si>
  <si>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</si>
  <si>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</si>
  <si>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</si>
  <si>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</si>
  <si>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</si>
  <si>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</si>
  <si>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</si>
  <si>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</si>
  <si>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</si>
  <si>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</si>
  <si>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</si>
  <si>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</si>
  <si>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</si>
  <si>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</si>
  <si>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</si>
  <si>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</si>
  <si>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</si>
  <si>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</si>
  <si>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</si>
  <si>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</si>
  <si>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</si>
  <si>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</si>
  <si>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</si>
  <si>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</si>
  <si>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</si>
  <si>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</si>
  <si>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</si>
  <si>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</si>
  <si>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</si>
  <si>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</si>
  <si>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</si>
  <si>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</si>
  <si>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</si>
  <si>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</si>
  <si>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</si>
  <si>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</si>
  <si>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</si>
  <si>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</si>
  <si>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</si>
  <si>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</si>
  <si>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</si>
  <si>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</si>
  <si>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</si>
  <si>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</si>
  <si>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</si>
  <si>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</si>
  <si>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</si>
  <si>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</si>
  <si>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</si>
  <si>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</si>
  <si>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</si>
  <si>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</si>
  <si>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</si>
  <si>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</si>
  <si>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</si>
  <si>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</si>
  <si>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</si>
  <si>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</si>
  <si>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</si>
  <si>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</si>
  <si>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</si>
  <si>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</si>
  <si>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</si>
  <si>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</si>
  <si>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</si>
  <si>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</si>
  <si>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</si>
  <si>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</si>
  <si>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</si>
  <si>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</si>
  <si>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</si>
  <si>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</si>
  <si>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</si>
  <si>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</si>
  <si>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</si>
  <si>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</si>
  <si>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</si>
  <si>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</si>
  <si>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</si>
  <si>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</si>
  <si>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</si>
  <si>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</si>
  <si>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</si>
  <si>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</si>
  <si>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</si>
  <si>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</si>
  <si>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</si>
  <si>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</si>
  <si>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</si>
  <si>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</si>
  <si>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</si>
  <si>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</si>
  <si>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</si>
  <si>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</si>
  <si>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</si>
  <si>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</si>
  <si>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</si>
  <si>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</si>
  <si>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</si>
  <si>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</si>
  <si>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</si>
  <si>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</si>
  <si>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</si>
  <si>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</si>
  <si>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</si>
  <si>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</si>
  <si>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</si>
  <si>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</si>
  <si>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</si>
  <si>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</si>
  <si>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</si>
  <si>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</si>
  <si>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</si>
  <si>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</si>
  <si>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</si>
  <si>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</si>
  <si>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</si>
  <si>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</si>
  <si>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</si>
  <si>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</si>
  <si>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</si>
  <si>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</si>
  <si>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</si>
  <si>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</si>
  <si>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</si>
  <si>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</si>
  <si>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</si>
  <si>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</si>
  <si>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</si>
  <si>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</si>
  <si>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</si>
  <si>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</si>
  <si>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</si>
  <si>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</si>
  <si>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</si>
  <si>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</si>
  <si>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</si>
  <si>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</si>
  <si>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</si>
  <si>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</si>
  <si>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</si>
  <si>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</si>
  <si>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</si>
  <si>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</si>
  <si>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</si>
  <si>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</si>
  <si>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</si>
  <si>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</si>
  <si>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</si>
  <si>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</si>
  <si>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</si>
  <si>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</si>
  <si>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</si>
  <si>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</si>
  <si>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</si>
  <si>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</si>
  <si>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</si>
  <si>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</si>
  <si>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</si>
  <si>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</si>
  <si>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</si>
  <si>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</si>
  <si>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</si>
  <si>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</si>
  <si>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</si>
  <si>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</si>
  <si>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</si>
  <si>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</si>
  <si>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</si>
  <si>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</si>
  <si>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</si>
  <si>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</si>
  <si>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</si>
  <si>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</si>
  <si>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</si>
  <si>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</si>
  <si>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</si>
  <si>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</si>
  <si>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</si>
  <si>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</si>
  <si>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</si>
  <si>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</si>
  <si>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</si>
  <si>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</si>
  <si>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</si>
  <si>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</si>
  <si>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</si>
  <si>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</si>
  <si>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</si>
  <si>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</si>
  <si>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</si>
  <si>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</si>
  <si>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</si>
  <si>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</si>
  <si>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</si>
  <si>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</si>
  <si>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</si>
  <si>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</si>
  <si>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</si>
  <si>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</si>
  <si>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</si>
  <si>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</si>
  <si>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</si>
  <si>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</si>
  <si>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</si>
  <si>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</si>
  <si>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</si>
  <si>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</si>
  <si>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</si>
  <si>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</si>
  <si>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</si>
  <si>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</si>
  <si>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</si>
  <si>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</si>
  <si>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</si>
  <si>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</si>
  <si>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</si>
  <si>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</si>
  <si>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</si>
  <si>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</si>
  <si>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</si>
  <si>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</si>
  <si>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</si>
  <si>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</si>
  <si>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</si>
  <si>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</si>
  <si>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</si>
  <si>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</si>
  <si>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</si>
  <si>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</si>
  <si>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</si>
  <si>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</si>
  <si>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</si>
  <si>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</si>
  <si>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</si>
  <si>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</si>
  <si>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</si>
  <si>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</si>
  <si>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</si>
  <si>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</si>
  <si>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</si>
  <si>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</si>
  <si>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</si>
  <si>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</si>
  <si>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</si>
  <si>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</si>
  <si>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</si>
  <si>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</si>
  <si>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</si>
  <si>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</si>
  <si>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</si>
  <si>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</si>
  <si>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</si>
  <si>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</si>
  <si>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</si>
  <si>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</si>
  <si>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</si>
  <si>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</si>
  <si>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</si>
  <si>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</si>
  <si>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</si>
  <si>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</si>
  <si>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</si>
  <si>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</si>
  <si>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</si>
  <si>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</si>
  <si>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</si>
  <si>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</si>
  <si>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</si>
  <si>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</si>
  <si>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</si>
  <si>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</si>
  <si>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</si>
  <si>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</si>
  <si>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</si>
  <si>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</si>
  <si>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</si>
  <si>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</si>
  <si>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</si>
  <si>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</si>
  <si>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</si>
  <si>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</si>
  <si>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</si>
  <si>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</si>
  <si>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</si>
  <si>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</si>
  <si>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</si>
  <si>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</si>
  <si>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</si>
  <si>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</si>
  <si>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</si>
  <si>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</si>
  <si>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</si>
  <si>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</si>
  <si>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</si>
  <si>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</si>
  <si>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</si>
  <si>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</si>
  <si>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</si>
  <si>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</si>
  <si>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</si>
  <si>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</si>
  <si>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</si>
  <si>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</si>
  <si>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</si>
  <si>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</si>
  <si>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</si>
  <si>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</si>
  <si>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</si>
  <si>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</si>
  <si>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</si>
  <si>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</si>
  <si>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</si>
  <si>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</si>
  <si>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</si>
  <si>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</si>
  <si>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</si>
  <si>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</si>
  <si>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</si>
  <si>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</si>
  <si>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</si>
  <si>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</si>
  <si>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</si>
  <si>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</si>
  <si>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</si>
  <si>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</si>
  <si>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</si>
  <si>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</si>
  <si>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</si>
  <si>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</si>
  <si>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</si>
  <si>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</si>
  <si>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</si>
  <si>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</si>
  <si>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</si>
  <si>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</si>
  <si>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</si>
  <si>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</si>
  <si>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</si>
  <si>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</si>
  <si>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</si>
  <si>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</si>
  <si>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</si>
  <si>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</si>
  <si>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</si>
  <si>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</si>
  <si>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</si>
  <si>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</si>
  <si>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</si>
  <si>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</si>
  <si>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</si>
  <si>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</si>
  <si>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</si>
  <si>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</si>
  <si>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</si>
  <si>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</si>
  <si>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</si>
  <si>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</si>
  <si>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</si>
  <si>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</si>
  <si>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</si>
  <si>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</si>
  <si>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</si>
  <si>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</si>
  <si>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</si>
  <si>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</si>
  <si>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</si>
  <si>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</si>
  <si>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</si>
  <si>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</si>
  <si>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</si>
  <si>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</si>
  <si>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</si>
  <si>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</si>
  <si>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</si>
  <si>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</si>
  <si>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</si>
  <si>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</si>
  <si>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</si>
  <si>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</si>
  <si>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</si>
  <si>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</si>
  <si>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</si>
  <si>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</si>
  <si>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</si>
  <si>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</si>
  <si>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</si>
  <si>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</si>
  <si>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</si>
  <si>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</si>
  <si>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</si>
  <si>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</si>
  <si>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</si>
  <si>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</si>
  <si>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</si>
  <si>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</si>
  <si>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</si>
  <si>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</si>
  <si>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</si>
  <si>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</si>
  <si>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</si>
  <si>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</si>
  <si>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</si>
  <si>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</si>
  <si>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</si>
  <si>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</si>
  <si>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</si>
  <si>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</si>
  <si>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</si>
  <si>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</si>
  <si>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</si>
  <si>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</si>
  <si>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</si>
  <si>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</si>
  <si>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</si>
  <si>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</si>
  <si>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</si>
  <si>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</si>
  <si>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</si>
  <si>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</si>
  <si>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</si>
  <si>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</si>
  <si>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</si>
  <si>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</si>
  <si>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</si>
  <si>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</si>
  <si>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</si>
  <si>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</si>
  <si>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</si>
  <si>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</si>
  <si>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</si>
  <si>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</si>
  <si>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</si>
  <si>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</si>
  <si>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</si>
  <si>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</si>
  <si>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</si>
  <si>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</si>
  <si>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</si>
  <si>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</si>
  <si>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</si>
  <si>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</si>
  <si>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</si>
  <si>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</si>
  <si>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</si>
  <si>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</si>
  <si>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</si>
  <si>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</si>
  <si>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</si>
  <si>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</si>
  <si>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</si>
  <si>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</si>
  <si>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</si>
  <si>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</si>
  <si>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</si>
  <si>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</si>
  <si>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</si>
  <si>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</si>
  <si>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</si>
  <si>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</si>
  <si>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</si>
  <si>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</si>
  <si>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</si>
  <si>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</si>
  <si>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</si>
  <si>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</si>
  <si>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</si>
  <si>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</si>
  <si>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</si>
  <si>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</si>
  <si>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</si>
  <si>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</si>
  <si>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</si>
  <si>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</si>
  <si>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</si>
  <si>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</si>
  <si>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</si>
  <si>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</si>
  <si>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</si>
  <si>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</si>
  <si>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</si>
  <si>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</si>
  <si>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</si>
  <si>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</si>
  <si>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</si>
  <si>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</si>
  <si>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</si>
  <si>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</si>
  <si>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</si>
  <si>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</si>
  <si>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</si>
  <si>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</si>
  <si>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</si>
  <si>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</si>
  <si>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</si>
  <si>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</si>
  <si>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</si>
  <si>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</si>
  <si>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</si>
  <si>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</si>
  <si>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</si>
  <si>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</si>
  <si>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</si>
  <si>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</si>
  <si>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</si>
  <si>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</si>
  <si>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</si>
  <si>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</si>
  <si>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</si>
  <si>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</si>
  <si>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</si>
  <si>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</si>
  <si>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</si>
  <si>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</si>
  <si>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</si>
  <si>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</si>
  <si>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</si>
  <si>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</si>
  <si>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</si>
  <si>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</si>
  <si>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</si>
  <si>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</si>
  <si>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</si>
  <si>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</si>
  <si>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</si>
  <si>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</si>
  <si>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</si>
  <si>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</si>
  <si>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</si>
  <si>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</si>
  <si>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</si>
  <si>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</si>
  <si>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</si>
  <si>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</si>
  <si>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</si>
  <si>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</si>
  <si>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</si>
  <si>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</si>
  <si>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</si>
  <si>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</si>
  <si>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</si>
  <si>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</si>
  <si>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</si>
  <si>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</si>
  <si>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</si>
  <si>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</si>
  <si>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</si>
  <si>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</si>
  <si>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</si>
  <si>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</si>
  <si>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</si>
  <si>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</si>
  <si>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</si>
  <si>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</si>
  <si>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</si>
  <si>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</si>
  <si>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</si>
  <si>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</si>
  <si>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</si>
  <si>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</si>
  <si>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</si>
  <si>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</si>
  <si>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</si>
  <si>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</si>
  <si>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</si>
  <si>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</si>
  <si>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</si>
  <si>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</si>
  <si>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</si>
  <si>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</si>
  <si>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</si>
  <si>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</si>
  <si>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</si>
  <si>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</si>
  <si>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</si>
  <si>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</si>
  <si>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</si>
  <si>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</si>
  <si>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</si>
  <si>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</si>
  <si>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</si>
  <si>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</si>
  <si>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</si>
  <si>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</si>
  <si>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</si>
  <si>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</si>
  <si>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</si>
  <si>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</si>
  <si>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</si>
  <si>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</si>
  <si>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</si>
  <si>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</si>
  <si>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</si>
  <si>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</si>
  <si>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</si>
  <si>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</si>
  <si>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</si>
  <si>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</si>
  <si>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</si>
  <si>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</si>
  <si>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</si>
  <si>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</si>
  <si>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</si>
  <si>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</si>
  <si>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</si>
  <si>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</si>
  <si>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</si>
  <si>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</si>
  <si>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</si>
  <si>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</si>
  <si>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</si>
  <si>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</si>
  <si>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</si>
  <si>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</si>
  <si>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</si>
  <si>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</si>
  <si>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</si>
  <si>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</si>
  <si>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</si>
  <si>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</si>
  <si>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</si>
  <si>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</si>
  <si>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</si>
  <si>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</si>
  <si>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</si>
  <si>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</si>
  <si>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</si>
  <si>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</si>
  <si>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</si>
  <si>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</si>
  <si>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</si>
  <si>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</si>
  <si>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</si>
  <si>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</si>
  <si>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</si>
  <si>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</si>
  <si>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</si>
  <si>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</si>
  <si>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</si>
  <si>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</si>
  <si>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</si>
  <si>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</si>
  <si>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</si>
  <si>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</si>
  <si>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</si>
  <si>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</si>
  <si>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</si>
  <si>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</si>
  <si>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</si>
  <si>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</si>
  <si>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</si>
  <si>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</si>
  <si>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</si>
  <si>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</si>
  <si>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</si>
  <si>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</si>
  <si>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</si>
  <si>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</si>
  <si>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</si>
  <si>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</si>
  <si>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</si>
  <si>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</si>
  <si>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</si>
  <si>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</si>
  <si>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</si>
  <si>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</si>
  <si>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</si>
  <si>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</si>
  <si>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</si>
  <si>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</si>
  <si>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</si>
  <si>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</si>
  <si>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</si>
  <si>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</si>
  <si>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</si>
  <si>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</si>
  <si>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</si>
  <si>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</si>
  <si>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</si>
  <si>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</si>
  <si>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</si>
  <si>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</si>
  <si>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</si>
  <si>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</si>
  <si>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</si>
  <si>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</si>
  <si>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</si>
  <si>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</si>
  <si>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</si>
  <si>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</si>
  <si>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</si>
  <si>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</si>
  <si>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</si>
  <si>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</si>
  <si>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</si>
  <si>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</si>
  <si>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</si>
  <si>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</si>
  <si>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</si>
  <si>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</si>
  <si>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</si>
  <si>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</si>
  <si>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</si>
  <si>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</si>
  <si>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</si>
  <si>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</si>
  <si>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</si>
  <si>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</si>
  <si>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</si>
  <si>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</si>
  <si>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</si>
  <si>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</si>
  <si>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</si>
  <si>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</si>
  <si>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</si>
  <si>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</si>
  <si>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</si>
  <si>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</si>
  <si>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</si>
  <si>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</si>
  <si>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</si>
  <si>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</si>
  <si>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</si>
  <si>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</si>
  <si>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</si>
  <si>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</si>
  <si>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</si>
  <si>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</si>
  <si>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</si>
  <si>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</si>
  <si>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</si>
  <si>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</si>
  <si>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</si>
  <si>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</si>
  <si>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</si>
  <si>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</si>
  <si>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</si>
  <si>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</si>
  <si>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</si>
  <si>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</si>
  <si>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</si>
  <si>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</si>
  <si>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</si>
  <si>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</si>
  <si>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</si>
  <si>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</si>
  <si>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</si>
  <si>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</si>
  <si>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</si>
  <si>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</si>
  <si>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</si>
  <si>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</si>
  <si>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</si>
  <si>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</si>
  <si>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</si>
  <si>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</si>
  <si>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</si>
  <si>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</si>
  <si>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</si>
  <si>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</si>
  <si>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</si>
  <si>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</si>
  <si>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</si>
  <si>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</si>
  <si>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</si>
  <si>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</si>
  <si>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</si>
  <si>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</si>
  <si>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</si>
  <si>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</si>
  <si>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</si>
  <si>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</si>
  <si>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</si>
  <si>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</si>
  <si>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</si>
  <si>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</si>
  <si>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</si>
  <si>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</si>
  <si>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</si>
  <si>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</si>
  <si>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</si>
  <si>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</si>
  <si>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</si>
  <si>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</si>
  <si>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</si>
  <si>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</si>
  <si>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</si>
  <si>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</si>
  <si>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</si>
  <si>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</si>
  <si>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</si>
  <si>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</si>
  <si>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</si>
  <si>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</si>
  <si>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</si>
  <si>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</si>
  <si>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</si>
  <si>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</si>
  <si>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</si>
  <si>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</si>
  <si>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</si>
  <si>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</si>
  <si>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</si>
  <si>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</si>
  <si>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</si>
  <si>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</si>
  <si>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</si>
  <si>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</si>
  <si>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</si>
  <si>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</si>
  <si>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</si>
  <si>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</si>
  <si>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</si>
  <si>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</si>
  <si>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</si>
  <si>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</si>
  <si>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</si>
  <si>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</si>
  <si>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</si>
  <si>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</si>
  <si>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</si>
  <si>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</si>
  <si>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</si>
  <si>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</si>
  <si>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</si>
  <si>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</si>
  <si>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</si>
  <si>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</si>
  <si>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</si>
  <si>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</si>
  <si>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</si>
  <si>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</si>
  <si>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</si>
  <si>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</si>
  <si>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</si>
  <si>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</si>
  <si>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</si>
  <si>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</si>
  <si>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</si>
  <si>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</si>
  <si>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</si>
  <si>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</si>
  <si>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</si>
  <si>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</si>
  <si>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</si>
  <si>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</si>
  <si>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</si>
  <si>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</si>
  <si>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</si>
  <si>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</si>
  <si>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</si>
  <si>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</si>
  <si>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</si>
  <si>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</si>
  <si>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</si>
  <si>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</si>
  <si>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</si>
  <si>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</si>
  <si>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</si>
  <si>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</si>
  <si>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</si>
  <si>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</si>
  <si>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</si>
  <si>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</si>
  <si>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</si>
  <si>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</si>
  <si>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</si>
  <si>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</si>
  <si>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</si>
  <si>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</si>
  <si>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</si>
  <si>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</si>
  <si>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</si>
  <si>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</si>
  <si>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</si>
  <si>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</si>
  <si>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</si>
  <si>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</si>
  <si>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</si>
  <si>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</si>
  <si>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</si>
  <si>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</si>
  <si>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</si>
  <si>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</si>
  <si>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</si>
  <si>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</si>
  <si>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</si>
  <si>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</si>
  <si>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</si>
  <si>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</si>
  <si>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</si>
  <si>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</si>
  <si>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</si>
  <si>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</si>
  <si>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</si>
  <si>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</si>
  <si>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</si>
  <si>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</si>
  <si>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</si>
  <si>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</si>
  <si>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</si>
  <si>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</si>
  <si>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</si>
  <si>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</si>
  <si>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</si>
  <si>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</si>
  <si>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</si>
  <si>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</si>
  <si>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</si>
  <si>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</si>
  <si>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</si>
  <si>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</si>
  <si>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</si>
  <si>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</si>
  <si>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</si>
  <si>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</si>
  <si>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</si>
  <si>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</si>
  <si>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</si>
  <si>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</si>
  <si>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</si>
  <si>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</si>
  <si>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</si>
  <si>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</si>
  <si>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</si>
  <si>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</si>
  <si>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</si>
  <si>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</si>
  <si>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</si>
  <si>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</si>
  <si>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</si>
  <si>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</si>
  <si>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</si>
  <si>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</si>
  <si>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</si>
  <si>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</si>
  <si>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</si>
  <si>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</si>
  <si>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</si>
  <si>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</si>
  <si>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</si>
  <si>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</si>
  <si>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</si>
  <si>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</si>
  <si>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</si>
  <si>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</si>
  <si>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</si>
  <si>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</si>
  <si>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</si>
  <si>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</si>
  <si>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</si>
  <si>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</si>
  <si>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</si>
  <si>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</si>
  <si>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</si>
  <si>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</si>
  <si>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</si>
  <si>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</si>
  <si>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</si>
  <si>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</si>
  <si>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</si>
  <si>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</si>
  <si>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</si>
  <si>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</si>
  <si>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</si>
  <si>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</si>
  <si>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</si>
  <si>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</si>
  <si>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</si>
  <si>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</si>
  <si>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</si>
  <si>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</si>
  <si>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</si>
  <si>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</si>
  <si>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</si>
  <si>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</si>
  <si>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</si>
  <si>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</si>
  <si>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</si>
  <si>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</si>
  <si>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</si>
  <si>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</si>
  <si>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</si>
  <si>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</si>
  <si>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</si>
  <si>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</si>
  <si>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</si>
  <si>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</si>
  <si>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</si>
  <si>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</si>
  <si>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</si>
  <si>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</si>
  <si>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</si>
  <si>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</si>
  <si>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</si>
  <si>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</si>
  <si>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</si>
  <si>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</si>
  <si>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</si>
  <si>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</si>
  <si>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</si>
  <si>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</si>
  <si>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</si>
  <si>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</si>
  <si>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</si>
  <si>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</si>
  <si>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</si>
  <si>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</si>
  <si>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</si>
  <si>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</si>
  <si>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</si>
  <si>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</si>
  <si>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</si>
  <si>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</si>
  <si>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</si>
  <si>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</si>
  <si>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</si>
  <si>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</si>
  <si>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</si>
  <si>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</si>
  <si>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</si>
  <si>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</si>
  <si>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</si>
  <si>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</si>
  <si>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</si>
  <si>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</si>
  <si>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</si>
  <si>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</si>
  <si>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</si>
  <si>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</si>
  <si>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</si>
  <si>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</si>
  <si>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</si>
  <si>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</si>
  <si>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</si>
  <si>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</si>
  <si>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</si>
  <si>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</si>
  <si>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</si>
  <si>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</si>
  <si>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</si>
  <si>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</si>
  <si>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</si>
  <si>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</si>
  <si>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</si>
  <si>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</si>
  <si>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</si>
  <si>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</si>
  <si>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</si>
  <si>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</si>
  <si>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</si>
  <si>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</si>
  <si>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</si>
  <si>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</si>
  <si>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</si>
  <si>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</si>
  <si>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</si>
  <si>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</si>
  <si>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</si>
  <si>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</si>
  <si>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</si>
  <si>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</si>
  <si>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</si>
  <si>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</si>
  <si>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</si>
  <si>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</si>
  <si>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</si>
  <si>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</si>
  <si>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</si>
  <si>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</si>
  <si>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</si>
  <si>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</si>
  <si>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</si>
  <si>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</si>
  <si>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</si>
  <si>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</si>
  <si>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</si>
  <si>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</si>
  <si>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</si>
  <si>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</si>
  <si>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</si>
  <si>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</si>
  <si>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</si>
  <si>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</si>
  <si>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</si>
  <si>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</si>
  <si>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</si>
  <si>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</si>
  <si>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</si>
  <si>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</si>
  <si>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</si>
  <si>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</si>
  <si>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</si>
  <si>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</si>
  <si>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</si>
  <si>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</si>
  <si>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</si>
  <si>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</si>
  <si>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</si>
  <si>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</si>
  <si>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</si>
  <si>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</si>
  <si>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</si>
  <si>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</si>
  <si>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</si>
  <si>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</si>
  <si>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</si>
  <si>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</si>
  <si>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</si>
  <si>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</si>
  <si>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</si>
  <si>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</si>
  <si>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</si>
  <si>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</si>
  <si>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</si>
  <si>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</si>
  <si>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</si>
  <si>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</si>
  <si>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</si>
  <si>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</si>
  <si>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</si>
  <si>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</si>
  <si>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</si>
  <si>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</si>
  <si>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</si>
  <si>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</si>
  <si>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</si>
  <si>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</si>
  <si>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</si>
  <si>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</si>
  <si>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</si>
  <si>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</si>
  <si>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</si>
  <si>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</si>
  <si>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</si>
  <si>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</si>
  <si>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</si>
  <si>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</si>
  <si>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</si>
  <si>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</si>
  <si>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</si>
  <si>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</si>
  <si>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</si>
  <si>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</si>
  <si>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</si>
  <si>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</si>
  <si>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</si>
  <si>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</si>
  <si>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</si>
  <si>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</si>
  <si>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</si>
  <si>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</si>
  <si>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</si>
  <si>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</si>
  <si>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</si>
  <si>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</si>
  <si>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</si>
  <si>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</si>
  <si>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</si>
  <si>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</si>
  <si>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</si>
  <si>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</si>
  <si>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</si>
  <si>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</si>
  <si>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</si>
  <si>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</si>
  <si>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</si>
  <si>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</si>
  <si>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</si>
  <si>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</si>
  <si>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</si>
  <si>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</si>
  <si>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</si>
  <si>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</si>
  <si>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</si>
  <si>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</si>
  <si>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</si>
  <si>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</si>
  <si>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</si>
  <si>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</si>
  <si>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</si>
  <si>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</si>
  <si>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</si>
  <si>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</si>
  <si>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</si>
  <si>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</si>
  <si>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</si>
  <si>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</si>
  <si>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</si>
  <si>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</si>
  <si>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</si>
  <si>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</si>
  <si>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</si>
  <si>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</si>
  <si>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</si>
  <si>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</si>
  <si>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</si>
  <si>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</si>
  <si>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</si>
  <si>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</si>
  <si>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</si>
  <si>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</si>
  <si>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</si>
  <si>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</si>
  <si>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</si>
  <si>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</si>
  <si>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</si>
  <si>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</si>
  <si>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</si>
  <si>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</si>
  <si>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</si>
  <si>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</si>
  <si>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</si>
  <si>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</si>
  <si>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</si>
  <si>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</si>
  <si>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</si>
  <si>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</si>
  <si>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</si>
  <si>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</si>
  <si>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</si>
  <si>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</si>
  <si>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</si>
  <si>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</si>
  <si>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</si>
  <si>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</si>
  <si>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</si>
  <si>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</si>
  <si>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</si>
  <si>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</si>
  <si>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</si>
  <si>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</si>
  <si>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</si>
  <si>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</si>
  <si>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</si>
  <si>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</si>
  <si>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</si>
  <si>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</si>
  <si>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</si>
  <si>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</si>
  <si>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</si>
  <si>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</si>
  <si>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</si>
  <si>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</si>
  <si>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</si>
  <si>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</si>
  <si>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</si>
  <si>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</si>
  <si>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</si>
  <si>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</si>
  <si>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</si>
  <si>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</si>
  <si>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</si>
  <si>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</si>
  <si>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</si>
  <si>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</si>
  <si>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</si>
  <si>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</si>
  <si>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</si>
  <si>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</si>
  <si>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</si>
  <si>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</si>
  <si>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</si>
  <si>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</si>
  <si>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</si>
  <si>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</si>
  <si>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</si>
  <si>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</si>
  <si>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</si>
  <si>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</si>
  <si>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</si>
  <si>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</si>
  <si>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</si>
  <si>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</si>
  <si>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</si>
  <si>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</si>
  <si>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</si>
  <si>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</si>
  <si>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</si>
  <si>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</si>
  <si>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</si>
  <si>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</si>
  <si>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</si>
  <si>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</si>
  <si>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</si>
  <si>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</si>
  <si>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</si>
  <si>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</si>
  <si>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</si>
  <si>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</si>
  <si>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</si>
  <si>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</si>
  <si>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</si>
  <si>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</si>
  <si>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</si>
  <si>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</si>
  <si>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</si>
  <si>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</si>
  <si>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</si>
  <si>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</si>
  <si>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</si>
  <si>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</si>
  <si>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</si>
  <si>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</si>
  <si>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</si>
  <si>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</si>
  <si>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</si>
  <si>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</si>
  <si>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</si>
  <si>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</si>
  <si>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</si>
  <si>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</si>
  <si>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</si>
  <si>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</si>
  <si>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</si>
  <si>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</si>
  <si>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</si>
  <si>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</si>
  <si>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</si>
  <si>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</si>
  <si>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</si>
  <si>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</si>
  <si>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</si>
  <si>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</si>
  <si>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</si>
  <si>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</si>
  <si>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</si>
  <si>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</si>
  <si>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</si>
  <si>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</si>
  <si>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</si>
  <si>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</si>
  <si>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</si>
  <si>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</si>
  <si>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</si>
  <si>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</si>
  <si>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</si>
  <si>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</si>
  <si>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</si>
  <si>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</si>
  <si>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</si>
  <si>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</si>
  <si>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</si>
  <si>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</si>
  <si>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</si>
  <si>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</si>
  <si>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</si>
  <si>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</si>
  <si>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</si>
  <si>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</si>
  <si>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</si>
  <si>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</si>
  <si>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</si>
  <si>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</si>
  <si>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</si>
  <si>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</si>
  <si>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</si>
  <si>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</si>
  <si>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</si>
  <si>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</si>
  <si>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</si>
  <si>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</si>
  <si>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</si>
  <si>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</si>
  <si>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</si>
  <si>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</si>
  <si>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</si>
  <si>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</si>
  <si>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</si>
  <si>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</si>
  <si>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</si>
  <si>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</si>
  <si>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</si>
  <si>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</si>
  <si>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</si>
  <si>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</si>
  <si>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</si>
  <si>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</si>
  <si>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</si>
  <si>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</si>
  <si>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</si>
  <si>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</si>
  <si>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</si>
  <si>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</si>
  <si>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</si>
  <si>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</si>
  <si>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</si>
  <si>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</si>
  <si>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</si>
  <si>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</si>
  <si>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</si>
  <si>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</si>
  <si>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</si>
  <si>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</si>
  <si>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</si>
  <si>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</si>
  <si>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</si>
  <si>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</si>
  <si>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</si>
  <si>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</si>
  <si>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</si>
  <si>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</si>
  <si>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</si>
  <si>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</si>
  <si>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</si>
  <si>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</si>
  <si>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</si>
  <si>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</si>
  <si>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</si>
  <si>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</si>
  <si>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</si>
  <si>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</si>
  <si>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</si>
  <si>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</si>
  <si>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</si>
  <si>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</si>
  <si>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</si>
  <si>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</si>
  <si>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</si>
  <si>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</si>
  <si>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</si>
  <si>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</si>
  <si>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</si>
  <si>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</si>
  <si>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</si>
  <si>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</si>
  <si>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</si>
  <si>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</si>
  <si>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</si>
  <si>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</si>
  <si>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</si>
  <si>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</si>
  <si>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</si>
  <si>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</si>
  <si>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</si>
  <si>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</si>
  <si>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</si>
  <si>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</si>
  <si>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</si>
  <si>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</si>
  <si>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</si>
  <si>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</si>
  <si>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</si>
  <si>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</si>
  <si>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</si>
  <si>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</si>
  <si>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</si>
  <si>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</si>
  <si>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</si>
  <si>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</si>
  <si>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</si>
  <si>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</si>
  <si>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</si>
  <si>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</si>
  <si>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</si>
  <si>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</si>
  <si>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</si>
  <si>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</si>
  <si>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</si>
  <si>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</si>
  <si>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</si>
  <si>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</si>
  <si>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</si>
  <si>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</si>
  <si>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</si>
  <si>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</si>
  <si>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</si>
  <si>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</si>
  <si>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</si>
  <si>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</si>
  <si>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</si>
  <si>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</si>
  <si>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</si>
  <si>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</si>
  <si>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</si>
  <si>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</si>
  <si>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</si>
  <si>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</si>
  <si>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</si>
  <si>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</si>
  <si>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</si>
  <si>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</si>
  <si>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</si>
  <si>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</si>
  <si>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</si>
  <si>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</si>
  <si>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</si>
  <si>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</si>
  <si>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</si>
  <si>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</si>
  <si>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</si>
  <si>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</si>
  <si>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</si>
  <si>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</si>
  <si>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</si>
  <si>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</si>
  <si>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</si>
  <si>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</si>
  <si>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</si>
  <si>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</si>
  <si>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</si>
  <si>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</si>
  <si>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</si>
  <si>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</si>
  <si>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</si>
  <si>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</si>
  <si>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</si>
  <si>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</si>
  <si>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</si>
  <si>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</si>
  <si>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</si>
  <si>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</si>
  <si>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</si>
  <si>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</si>
  <si>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</si>
  <si>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</si>
  <si>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</si>
  <si>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</si>
  <si>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</si>
  <si>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</si>
  <si>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</si>
  <si>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</si>
  <si>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</si>
  <si>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</si>
  <si>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</si>
  <si>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</si>
  <si>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</si>
  <si>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</si>
  <si>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</si>
  <si>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</si>
  <si>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</si>
  <si>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</si>
  <si>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</si>
  <si>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</si>
  <si>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</si>
  <si>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</si>
  <si>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</si>
  <si>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</si>
  <si>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</si>
  <si>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</si>
  <si>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</si>
  <si>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</si>
  <si>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</si>
  <si>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</si>
  <si>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</si>
  <si>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</si>
  <si>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</si>
  <si>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</si>
  <si>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</si>
  <si>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</si>
  <si>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</si>
  <si>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</si>
  <si>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</si>
  <si>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</si>
  <si>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</si>
  <si>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</si>
  <si>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</si>
  <si>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</si>
  <si>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</si>
  <si>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</si>
  <si>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</si>
  <si>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</si>
  <si>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</si>
  <si>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</si>
  <si>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</si>
  <si>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</si>
  <si>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</si>
  <si>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</si>
  <si>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</si>
  <si>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</si>
  <si>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</si>
  <si>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</si>
  <si>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</si>
  <si>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</si>
  <si>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</si>
  <si>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</si>
  <si>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</si>
  <si>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</si>
  <si>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</si>
  <si>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</si>
  <si>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</si>
  <si>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</si>
  <si>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</si>
  <si>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</si>
  <si>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</si>
  <si>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</si>
  <si>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</si>
  <si>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</si>
  <si>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</si>
  <si>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</si>
  <si>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</si>
  <si>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</si>
  <si>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</si>
  <si>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</si>
  <si>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</si>
  <si>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</si>
  <si>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</si>
  <si>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</si>
  <si>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</si>
  <si>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</si>
  <si>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</si>
  <si>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</si>
  <si>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</si>
  <si>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</si>
  <si>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</si>
  <si>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</si>
  <si>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</si>
  <si>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</si>
  <si>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</si>
  <si>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</si>
  <si>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</si>
  <si>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</si>
  <si>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</si>
  <si>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</si>
  <si>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</si>
  <si>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</si>
  <si>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</si>
  <si>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</si>
  <si>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</si>
  <si>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</si>
  <si>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</si>
  <si>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</si>
  <si>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</si>
  <si>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</si>
  <si>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</si>
  <si>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</si>
  <si>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</si>
  <si>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</si>
  <si>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</si>
  <si>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</si>
  <si>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</si>
  <si>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</si>
  <si>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</si>
  <si>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</si>
  <si>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</si>
  <si>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</si>
  <si>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</si>
  <si>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</si>
  <si>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</si>
  <si>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</si>
  <si>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</si>
  <si>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</si>
  <si>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</si>
  <si>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</si>
  <si>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</si>
  <si>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</si>
  <si>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</si>
  <si>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</si>
  <si>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</si>
  <si>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</si>
  <si>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</si>
  <si>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</si>
  <si>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</si>
  <si>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</si>
  <si>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</si>
  <si>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</si>
  <si>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</si>
  <si>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</si>
  <si>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</si>
  <si>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</si>
  <si>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</si>
  <si>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</si>
  <si>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</si>
  <si>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</si>
  <si>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</si>
  <si>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</si>
  <si>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</si>
  <si>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</si>
  <si>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</si>
  <si>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</si>
  <si>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</si>
  <si>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</si>
  <si>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</si>
  <si>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</si>
  <si>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</si>
  <si>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</si>
  <si>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</si>
  <si>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</si>
  <si>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</si>
  <si>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</si>
  <si>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</si>
  <si>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</si>
  <si>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</si>
  <si>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</si>
  <si>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</si>
  <si>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</si>
  <si>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</si>
  <si>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</si>
  <si>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</si>
  <si>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</si>
  <si>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</si>
  <si>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</si>
  <si>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</si>
  <si>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</si>
  <si>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</si>
  <si>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</si>
  <si>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</si>
  <si>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</si>
  <si>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</si>
  <si>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</si>
  <si>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</si>
  <si>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</si>
  <si>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</si>
  <si>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</si>
  <si>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</si>
  <si>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</si>
  <si>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</si>
  <si>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</si>
  <si>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</si>
  <si>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</si>
  <si>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</si>
  <si>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</si>
  <si>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</si>
  <si>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</si>
  <si>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</si>
  <si>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</si>
  <si>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</si>
  <si>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</si>
  <si>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</si>
  <si>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</si>
  <si>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</si>
  <si>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</si>
  <si>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</si>
  <si>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</si>
  <si>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</si>
  <si>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</si>
  <si>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</si>
  <si>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</si>
  <si>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</si>
  <si>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</si>
  <si>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</si>
  <si>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</si>
  <si>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</si>
  <si>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</si>
  <si>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</si>
  <si>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</si>
  <si>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</si>
  <si>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</si>
  <si>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</si>
  <si>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</si>
  <si>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</si>
  <si>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</si>
  <si>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</si>
  <si>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</si>
  <si>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</si>
  <si>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</si>
  <si>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</si>
  <si>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</si>
  <si>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</si>
  <si>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</si>
  <si>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</si>
  <si>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</si>
  <si>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</si>
  <si>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</si>
  <si>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</si>
  <si>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</si>
  <si>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</si>
  <si>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</si>
  <si>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</si>
  <si>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</si>
  <si>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</si>
  <si>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</si>
  <si>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</si>
  <si>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</si>
  <si>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</si>
  <si>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</si>
  <si>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</si>
  <si>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</si>
  <si>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</si>
  <si>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</si>
  <si>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</si>
  <si>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</si>
  <si>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</si>
  <si>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</si>
  <si>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</si>
  <si>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</si>
  <si>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</si>
  <si>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</si>
  <si>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</si>
  <si>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</si>
  <si>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</si>
  <si>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</si>
  <si>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</si>
  <si>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</si>
  <si>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</si>
  <si>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</si>
  <si>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</si>
  <si>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</si>
  <si>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</si>
  <si>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</si>
  <si>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</si>
  <si>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</si>
  <si>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</si>
  <si>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</si>
  <si>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</si>
  <si>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</si>
  <si>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</si>
  <si>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</si>
  <si>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</si>
  <si>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</si>
  <si>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</si>
  <si>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</si>
  <si>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</si>
  <si>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</si>
  <si>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</si>
  <si>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</si>
  <si>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</si>
  <si>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</si>
  <si>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</si>
  <si>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</si>
  <si>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</si>
  <si>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</si>
  <si>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</si>
  <si>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</si>
  <si>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</si>
  <si>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</si>
  <si>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</si>
  <si>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</si>
  <si>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</si>
  <si>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</si>
  <si>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</si>
  <si>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</si>
  <si>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</si>
  <si>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</si>
  <si>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</si>
  <si>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</si>
  <si>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</si>
  <si>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</si>
  <si>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</si>
  <si>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</si>
  <si>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</si>
  <si>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</si>
  <si>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</si>
  <si>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</si>
  <si>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</si>
  <si>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</si>
  <si>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</si>
  <si>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</si>
  <si>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</si>
  <si>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</si>
  <si>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</si>
  <si>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</si>
  <si>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</si>
  <si>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</si>
  <si>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</si>
  <si>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</si>
  <si>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</si>
  <si>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</si>
  <si>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</si>
  <si>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</si>
  <si>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</si>
  <si>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</si>
  <si>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</si>
  <si>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</si>
  <si>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</si>
  <si>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</si>
  <si>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</si>
  <si>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</si>
  <si>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</si>
  <si>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</si>
  <si>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</si>
  <si>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</si>
  <si>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</si>
  <si>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</si>
  <si>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</si>
  <si>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</si>
  <si>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</si>
  <si>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</si>
  <si>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</si>
  <si>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</si>
  <si>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</si>
  <si>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</si>
  <si>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</si>
  <si>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</si>
  <si>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</si>
  <si>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</si>
  <si>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</si>
  <si>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</si>
  <si>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</si>
  <si>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</si>
  <si>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</si>
  <si>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</si>
  <si>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</si>
  <si>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</si>
  <si>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</si>
  <si>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</si>
  <si>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</si>
  <si>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</si>
  <si>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</si>
  <si>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</si>
  <si>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</si>
  <si>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</si>
  <si>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</si>
  <si>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</si>
  <si>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</si>
  <si>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</si>
  <si>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</si>
  <si>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</si>
  <si>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</si>
  <si>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</si>
  <si>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</si>
  <si>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</si>
  <si>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</si>
  <si>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</si>
  <si>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</si>
  <si>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</si>
  <si>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</si>
  <si>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</si>
  <si>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</si>
  <si>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</si>
  <si>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</si>
  <si>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</si>
  <si>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</si>
  <si>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</si>
  <si>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</si>
  <si>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</si>
  <si>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</si>
  <si>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</si>
  <si>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</si>
  <si>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</si>
  <si>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</si>
  <si>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</si>
  <si>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</si>
  <si>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</si>
  <si>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</si>
  <si>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</si>
  <si>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</si>
  <si>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</si>
  <si>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</si>
  <si>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</si>
  <si>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</si>
  <si>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</si>
  <si>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</si>
  <si>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</si>
  <si>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</si>
  <si>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</si>
  <si>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</si>
  <si>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</si>
  <si>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</si>
  <si>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</si>
  <si>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</si>
  <si>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</si>
  <si>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</si>
  <si>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</si>
  <si>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</si>
  <si>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</si>
  <si>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</si>
  <si>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</si>
  <si>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</si>
  <si>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</si>
  <si>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</si>
  <si>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</si>
  <si>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</si>
  <si>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</si>
  <si>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</si>
  <si>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</si>
  <si>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</si>
  <si>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</si>
  <si>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</si>
  <si>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</si>
  <si>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</si>
  <si>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</si>
  <si>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</si>
  <si>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</si>
  <si>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</si>
  <si>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</si>
  <si>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</si>
  <si>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</si>
  <si>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</si>
  <si>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</si>
  <si>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</si>
  <si>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</si>
  <si>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</si>
  <si>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</si>
  <si>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</si>
  <si>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</si>
  <si>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</si>
  <si>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</si>
  <si>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</si>
  <si>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</si>
  <si>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</si>
  <si>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</si>
  <si>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</si>
  <si>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</si>
  <si>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</si>
  <si>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</si>
  <si>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</si>
  <si>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</si>
  <si>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</si>
  <si>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</si>
  <si>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</si>
  <si>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</si>
  <si>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</si>
  <si>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</si>
  <si>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</si>
  <si>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</si>
  <si>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</si>
  <si>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</si>
  <si>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</si>
  <si>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</si>
  <si>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</si>
  <si>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</si>
  <si>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</si>
  <si>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</si>
  <si>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</si>
  <si>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</si>
  <si>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</si>
  <si>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</si>
  <si>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</si>
  <si>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</si>
  <si>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</si>
  <si>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</si>
  <si>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</si>
  <si>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</si>
  <si>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</si>
  <si>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</si>
  <si>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</si>
  <si>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</si>
  <si>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</si>
  <si>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</si>
  <si>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</si>
  <si>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</si>
  <si>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</si>
  <si>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</si>
  <si>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</si>
  <si>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</si>
  <si>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</si>
  <si>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</si>
  <si>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</si>
  <si>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</si>
  <si>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</si>
  <si>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</si>
  <si>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</si>
  <si>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</si>
  <si>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</si>
  <si>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</si>
  <si>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</si>
  <si>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</si>
  <si>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</si>
  <si>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</si>
  <si>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</si>
  <si>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</si>
  <si>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</si>
  <si>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</si>
  <si>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</si>
  <si>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</si>
  <si>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</si>
  <si>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</si>
  <si>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</si>
  <si>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</si>
  <si>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</si>
  <si>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</si>
  <si>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</si>
  <si>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</si>
  <si>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</si>
  <si>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</si>
  <si>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</si>
  <si>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</si>
  <si>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</si>
  <si>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</si>
  <si>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</si>
  <si>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</si>
  <si>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</si>
  <si>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</si>
  <si>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</si>
  <si>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</si>
  <si>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</si>
  <si>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</si>
  <si>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</si>
  <si>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</si>
  <si>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</si>
  <si>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</si>
  <si>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</si>
  <si>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</si>
  <si>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</si>
  <si>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</si>
  <si>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</si>
  <si>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</si>
  <si>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</si>
  <si>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</si>
  <si>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</si>
  <si>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</si>
  <si>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</si>
  <si>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</si>
  <si>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</si>
  <si>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</si>
  <si>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</si>
  <si>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</si>
  <si>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</si>
  <si>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</si>
  <si>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</si>
  <si>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</si>
  <si>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</si>
  <si>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</si>
  <si>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</si>
  <si>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</si>
  <si>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</si>
  <si>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</si>
  <si>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</si>
  <si>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</si>
  <si>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</si>
  <si>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</si>
  <si>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</si>
  <si>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</si>
  <si>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</si>
  <si>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</si>
  <si>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</si>
  <si>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</si>
  <si>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</si>
  <si>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</si>
  <si>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</si>
  <si>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</si>
  <si>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</si>
  <si>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</si>
  <si>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</si>
  <si>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</si>
  <si>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</si>
  <si>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</si>
  <si>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</si>
  <si>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</si>
  <si>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</si>
  <si>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</si>
  <si>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</si>
  <si>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</si>
  <si>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</si>
  <si>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</si>
  <si>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</si>
  <si>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</si>
  <si>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</si>
  <si>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</si>
  <si>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</si>
  <si>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</si>
  <si>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</si>
  <si>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</si>
  <si>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</si>
  <si>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</si>
  <si>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</si>
  <si>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</si>
  <si>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</si>
  <si>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</si>
  <si>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</si>
  <si>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</si>
  <si>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</si>
  <si>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</si>
  <si>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</si>
  <si>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</si>
  <si>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</si>
  <si>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</si>
  <si>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</si>
  <si>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</si>
  <si>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</si>
  <si>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</si>
  <si>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</si>
  <si>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</si>
  <si>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</si>
  <si>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</si>
  <si>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</si>
  <si>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</si>
  <si>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</si>
  <si>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</si>
  <si>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</si>
  <si>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</si>
  <si>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</si>
  <si>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</si>
  <si>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</si>
  <si>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</si>
  <si>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</si>
  <si>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</si>
  <si>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</si>
  <si>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</si>
  <si>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</si>
  <si>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</si>
  <si>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</si>
  <si>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</si>
  <si>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</si>
  <si>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</si>
  <si>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</si>
  <si>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</si>
  <si>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</si>
  <si>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</si>
  <si>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</si>
  <si>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</si>
  <si>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</si>
  <si>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</si>
  <si>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</si>
  <si>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</si>
  <si>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</si>
  <si>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</si>
  <si>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</si>
  <si>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</si>
  <si>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</si>
  <si>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</si>
  <si>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</si>
  <si>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</si>
  <si>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</si>
  <si>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</si>
  <si>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</si>
  <si>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</si>
  <si>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</si>
  <si>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</si>
  <si>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</si>
  <si>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</si>
  <si>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</si>
  <si>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</si>
  <si>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</si>
  <si>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</si>
  <si>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</si>
  <si>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</si>
  <si>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</si>
  <si>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</si>
  <si>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</si>
  <si>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</si>
  <si>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</si>
  <si>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</si>
  <si>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</si>
  <si>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</si>
  <si>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</si>
  <si>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</si>
  <si>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</si>
  <si>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</si>
  <si>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</si>
  <si>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</si>
  <si>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</si>
  <si>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</si>
  <si>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</si>
  <si>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</si>
  <si>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</si>
  <si>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</si>
  <si>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</si>
  <si>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</si>
  <si>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</si>
  <si>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</si>
  <si>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</si>
  <si>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</si>
  <si>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</si>
  <si>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</si>
  <si>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</si>
  <si>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</si>
  <si>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</si>
  <si>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</si>
  <si>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</si>
  <si>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</si>
  <si>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</si>
  <si>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</si>
  <si>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</si>
  <si>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</si>
  <si>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</si>
  <si>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</si>
  <si>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</si>
  <si>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</si>
  <si>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</si>
  <si>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</si>
  <si>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</si>
  <si>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</si>
  <si>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</si>
  <si>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</si>
  <si>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</si>
  <si>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</si>
  <si>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</si>
  <si>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</si>
  <si>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</si>
  <si>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</si>
  <si>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</si>
  <si>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</si>
  <si>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</si>
  <si>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</si>
  <si>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</si>
  <si>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</si>
  <si>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</si>
  <si>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</si>
  <si>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</si>
  <si>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</si>
  <si>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</si>
  <si>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</si>
  <si>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</si>
  <si>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</si>
  <si>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</si>
  <si>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</si>
  <si>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</si>
  <si>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</si>
  <si>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</si>
  <si>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</si>
  <si>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</si>
  <si>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</si>
  <si>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</si>
  <si>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</si>
  <si>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</si>
  <si>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</si>
  <si>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</si>
  <si>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</si>
  <si>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</si>
  <si>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</si>
  <si>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</si>
  <si>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</si>
  <si>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</si>
  <si>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</si>
  <si>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</si>
  <si>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</si>
  <si>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</si>
  <si>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</si>
  <si>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</si>
  <si>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</si>
  <si>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</si>
  <si>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</si>
  <si>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</si>
  <si>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</si>
  <si>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</si>
  <si>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</si>
  <si>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</si>
  <si>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</si>
  <si>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</si>
  <si>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</si>
  <si>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</si>
  <si>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</si>
  <si>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</si>
  <si>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</si>
  <si>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</si>
  <si>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</si>
  <si>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</si>
  <si>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</si>
  <si>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</si>
  <si>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</si>
  <si>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</si>
  <si>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</si>
  <si>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</si>
  <si>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</si>
  <si>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</si>
  <si>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</si>
  <si>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</si>
  <si>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</si>
  <si>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</si>
  <si>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</si>
  <si>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</si>
  <si>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</si>
  <si>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</si>
  <si>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</si>
  <si>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</si>
  <si>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</si>
  <si>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</si>
  <si>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</si>
  <si>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</si>
  <si>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</si>
  <si>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</si>
  <si>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</si>
  <si>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</si>
  <si>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</si>
  <si>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</si>
  <si>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</si>
  <si>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</si>
  <si>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</si>
  <si>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</si>
  <si>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</si>
  <si>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</si>
  <si>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</si>
  <si>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</si>
  <si>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</si>
  <si>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</si>
  <si>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</si>
  <si>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</si>
  <si>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</si>
  <si>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</si>
  <si>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</si>
  <si>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</si>
  <si>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</si>
  <si>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</si>
  <si>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</si>
  <si>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</si>
  <si>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</si>
  <si>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</si>
  <si>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</si>
  <si>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</si>
  <si>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</si>
  <si>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</si>
  <si>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</si>
  <si>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</si>
  <si>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</si>
  <si>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</si>
  <si>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</si>
  <si>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</si>
  <si>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</si>
  <si>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</si>
  <si>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</si>
  <si>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</si>
  <si>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</si>
  <si>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</si>
  <si>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</si>
  <si>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</si>
  <si>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</si>
  <si>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</si>
  <si>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</si>
  <si>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</si>
  <si>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</si>
  <si>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</si>
  <si>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</si>
  <si>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</si>
  <si>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</si>
  <si>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</si>
  <si>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</si>
  <si>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</si>
  <si>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</si>
  <si>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</si>
  <si>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</si>
  <si>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</si>
  <si>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</si>
  <si>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</si>
  <si>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</si>
  <si>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</si>
  <si>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</si>
  <si>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</si>
  <si>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</si>
  <si>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</si>
  <si>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</si>
  <si>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</si>
  <si>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</si>
  <si>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</si>
  <si>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</si>
  <si>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</si>
  <si>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</si>
  <si>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</si>
  <si>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</si>
  <si>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</si>
  <si>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</si>
  <si>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</si>
  <si>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</si>
  <si>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</si>
  <si>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</si>
  <si>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</si>
  <si>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</si>
  <si>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</si>
  <si>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</si>
  <si>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</si>
  <si>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</si>
  <si>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</si>
  <si>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</si>
  <si>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</si>
  <si>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</si>
  <si>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</si>
  <si>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</si>
  <si>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</si>
  <si>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</si>
  <si>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</si>
  <si>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</si>
  <si>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</si>
  <si>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</si>
  <si>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</si>
  <si>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</si>
  <si>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</si>
  <si>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</si>
  <si>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</si>
  <si>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</si>
  <si>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</si>
  <si>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</si>
  <si>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</si>
  <si>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</si>
  <si>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</si>
  <si>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</si>
  <si>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</si>
  <si>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</si>
  <si>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</si>
  <si>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</si>
  <si>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</si>
  <si>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</si>
  <si>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</si>
  <si>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</si>
  <si>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</si>
  <si>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</si>
  <si>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</si>
  <si>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</si>
  <si>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</si>
  <si>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</si>
  <si>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</si>
  <si>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</si>
  <si>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</si>
  <si>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</si>
  <si>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</si>
  <si>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</si>
  <si>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</si>
  <si>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</si>
  <si>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</si>
  <si>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</si>
  <si>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</si>
  <si>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</si>
  <si>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</si>
  <si>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</si>
  <si>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</si>
  <si>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</si>
  <si>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</si>
  <si>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</si>
  <si>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</si>
  <si>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</si>
  <si>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</si>
  <si>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</si>
  <si>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</si>
  <si>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</si>
  <si>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</si>
  <si>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</si>
  <si>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</si>
  <si>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</si>
  <si>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</si>
  <si>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</si>
  <si>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</si>
  <si>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</si>
  <si>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</si>
  <si>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</si>
  <si>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</si>
  <si>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</si>
  <si>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</si>
  <si>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</si>
  <si>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</si>
  <si>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</si>
  <si>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</si>
  <si>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</si>
  <si>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</si>
  <si>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</si>
  <si>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</si>
  <si>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</si>
  <si>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</si>
  <si>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</si>
  <si>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</si>
  <si>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</si>
  <si>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</si>
  <si>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</si>
  <si>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</si>
  <si>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</si>
  <si>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</si>
  <si>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</si>
  <si>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</si>
  <si>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</si>
  <si>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</si>
  <si>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</si>
  <si>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</si>
  <si>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</si>
  <si>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</si>
  <si>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</si>
  <si>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</si>
  <si>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</si>
  <si>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</si>
  <si>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</si>
  <si>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</si>
  <si>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</si>
  <si>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</si>
  <si>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</si>
  <si>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</si>
  <si>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</si>
  <si>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</si>
  <si>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</si>
  <si>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</si>
  <si>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</si>
  <si>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</si>
  <si>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</si>
  <si>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</si>
  <si>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</si>
  <si>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</si>
  <si>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</si>
  <si>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</si>
  <si>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</si>
  <si>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</si>
  <si>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</si>
  <si>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</si>
  <si>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</si>
  <si>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</si>
  <si>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</si>
  <si>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</si>
  <si>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</si>
  <si>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</si>
  <si>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</si>
  <si>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</si>
  <si>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</si>
  <si>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</si>
  <si>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</si>
  <si>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</si>
  <si>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</si>
  <si>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</si>
  <si>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</si>
  <si>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</si>
  <si>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</si>
  <si>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</si>
  <si>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</si>
  <si>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</si>
  <si>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</si>
  <si>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</si>
  <si>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</si>
  <si>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</si>
  <si>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</si>
  <si>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</si>
  <si>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</si>
  <si>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</si>
  <si>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</si>
  <si>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</si>
  <si>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</si>
  <si>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</si>
  <si>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</si>
  <si>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</si>
  <si>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</si>
  <si>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</si>
  <si>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</si>
  <si>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</si>
  <si>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</si>
  <si>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</si>
  <si>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</si>
  <si>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</si>
  <si>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</si>
  <si>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</si>
  <si>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</si>
  <si>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</si>
  <si>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</si>
  <si>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</si>
  <si>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</si>
  <si>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</si>
  <si>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</si>
  <si>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</si>
  <si>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</si>
  <si>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</si>
  <si>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</si>
  <si>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</si>
  <si>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</si>
  <si>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</si>
  <si>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</si>
  <si>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</si>
  <si>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</si>
  <si>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</si>
  <si>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</si>
  <si>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</si>
  <si>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</si>
  <si>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</si>
  <si>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</si>
  <si>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</si>
  <si>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</si>
  <si>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</si>
  <si>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</si>
  <si>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</si>
  <si>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</si>
  <si>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</si>
  <si>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</si>
  <si>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</si>
  <si>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</si>
  <si>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</si>
  <si>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</si>
  <si>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</si>
  <si>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</si>
  <si>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</si>
  <si>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</si>
  <si>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</si>
  <si>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</si>
  <si>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</si>
  <si>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</si>
  <si>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</si>
  <si>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</si>
  <si>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</si>
  <si>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</si>
  <si>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</si>
  <si>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</si>
  <si>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</si>
  <si>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</si>
  <si>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</si>
  <si>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</si>
  <si>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</si>
  <si>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</si>
  <si>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</si>
  <si>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</si>
  <si>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</si>
  <si>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</si>
  <si>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</si>
  <si>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</si>
  <si>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</si>
  <si>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</si>
  <si>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</si>
  <si>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</si>
  <si>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</si>
  <si>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</si>
  <si>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</si>
  <si>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</si>
  <si>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</si>
  <si>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</si>
  <si>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</si>
  <si>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</si>
  <si>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</si>
  <si>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</si>
  <si>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</si>
  <si>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</si>
  <si>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</si>
  <si>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</si>
  <si>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</si>
  <si>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</si>
  <si>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</si>
  <si>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</si>
  <si>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</si>
  <si>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</si>
  <si>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</si>
  <si>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</si>
  <si>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</si>
  <si>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</si>
  <si>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</si>
  <si>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</si>
  <si>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</si>
  <si>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</si>
  <si>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</si>
  <si>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</si>
  <si>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</si>
  <si>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</si>
  <si>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</si>
  <si>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</si>
  <si>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</si>
  <si>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</si>
  <si>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</si>
  <si>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</si>
  <si>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</si>
  <si>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</si>
  <si>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</si>
  <si>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</si>
  <si>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</si>
  <si>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</si>
  <si>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</si>
  <si>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</si>
  <si>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</si>
  <si>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</si>
  <si>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</si>
  <si>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</si>
  <si>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</si>
  <si>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</si>
  <si>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</si>
  <si>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</si>
  <si>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</si>
  <si>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</si>
  <si>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</si>
  <si>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</si>
  <si>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</si>
  <si>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</si>
  <si>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</si>
  <si>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</si>
  <si>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</si>
  <si>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</si>
  <si>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</si>
  <si>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</si>
  <si>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</si>
  <si>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</si>
  <si>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</si>
  <si>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</si>
  <si>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</si>
  <si>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</si>
  <si>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</si>
  <si>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</si>
  <si>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</si>
  <si>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</si>
  <si>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</si>
  <si>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</si>
  <si>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</si>
  <si>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</si>
  <si>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</si>
  <si>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</si>
  <si>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</si>
  <si>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</si>
  <si>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</si>
  <si>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</si>
  <si>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</si>
  <si>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</si>
  <si>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</si>
  <si>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</si>
  <si>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</si>
  <si>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</si>
  <si>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</si>
  <si>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</si>
  <si>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</si>
  <si>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</si>
  <si>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</si>
  <si>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</si>
  <si>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</si>
  <si>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</si>
  <si>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</si>
  <si>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</si>
  <si>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</si>
  <si>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</si>
  <si>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</si>
  <si>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</si>
  <si>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</si>
  <si>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</si>
  <si>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</si>
  <si>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</si>
  <si>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</si>
  <si>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</si>
  <si>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</si>
  <si>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</si>
  <si>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</si>
  <si>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</si>
  <si>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</si>
  <si>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</si>
  <si>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</si>
  <si>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</si>
  <si>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</si>
  <si>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</si>
  <si>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</si>
  <si>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</si>
  <si>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</si>
  <si>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</si>
  <si>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</si>
  <si>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</si>
  <si>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</si>
  <si>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</si>
  <si>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</si>
  <si>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</si>
  <si>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</si>
  <si>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</si>
  <si>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</si>
  <si>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</si>
  <si>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</si>
  <si>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</si>
  <si>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</si>
  <si>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</si>
  <si>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</si>
  <si>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</si>
  <si>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</si>
  <si>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</si>
  <si>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</si>
  <si>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</si>
  <si>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</si>
  <si>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</si>
  <si>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</si>
  <si>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</si>
  <si>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</si>
  <si>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</si>
  <si>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</si>
  <si>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</si>
  <si>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</si>
  <si>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</si>
  <si>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</si>
  <si>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</si>
  <si>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</si>
  <si>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</si>
  <si>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</si>
  <si>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</si>
  <si>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</si>
  <si>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</si>
  <si>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</si>
  <si>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</si>
  <si>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</si>
  <si>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</si>
  <si>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</si>
  <si>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</si>
  <si>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</si>
  <si>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</si>
  <si>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</si>
  <si>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</si>
  <si>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</si>
  <si>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</si>
  <si>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</si>
  <si>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</si>
  <si>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</si>
  <si>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</si>
  <si>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</si>
  <si>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</si>
  <si>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</si>
  <si>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</si>
  <si>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</si>
  <si>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</si>
  <si>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</si>
  <si>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</si>
  <si>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</si>
  <si>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</si>
  <si>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</si>
  <si>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</si>
  <si>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</si>
  <si>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</si>
  <si>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</si>
  <si>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</si>
  <si>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</si>
  <si>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</si>
  <si>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</si>
  <si>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</si>
  <si>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</si>
  <si>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</si>
  <si>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</si>
  <si>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</si>
  <si>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</si>
  <si>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</si>
  <si>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</si>
  <si>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</si>
  <si>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</si>
  <si>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</si>
  <si>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</si>
  <si>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</si>
  <si>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</si>
  <si>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</si>
  <si>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</si>
  <si>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</si>
  <si>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</si>
  <si>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</si>
  <si>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</si>
  <si>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</si>
  <si>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</si>
  <si>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</si>
  <si>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</si>
  <si>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</si>
  <si>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</si>
  <si>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</si>
  <si>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</si>
  <si>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</si>
  <si>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</si>
  <si>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</si>
  <si>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</si>
  <si>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</si>
  <si>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</si>
  <si>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</si>
  <si>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</si>
  <si>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</si>
  <si>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</si>
  <si>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</si>
  <si>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</si>
  <si>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</si>
  <si>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</si>
  <si>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</si>
  <si>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</si>
  <si>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</si>
  <si>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</si>
  <si>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</si>
  <si>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</si>
  <si>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</si>
  <si>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</si>
  <si>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</si>
  <si>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</si>
  <si>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</si>
  <si>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</si>
  <si>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</si>
  <si>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</si>
  <si>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</si>
  <si>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</si>
  <si>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</si>
  <si>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</si>
  <si>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</si>
  <si>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</si>
  <si>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</si>
  <si>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</si>
  <si>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</si>
  <si>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</si>
  <si>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</si>
  <si>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</si>
  <si>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</si>
  <si>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</si>
  <si>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</si>
  <si>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</si>
  <si>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</si>
  <si>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</si>
  <si>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</si>
  <si>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</si>
  <si>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</si>
  <si>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</si>
  <si>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</si>
  <si>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</si>
  <si>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</si>
  <si>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</si>
  <si>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</si>
  <si>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</si>
  <si>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</si>
  <si>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</si>
  <si>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</si>
  <si>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</si>
  <si>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</si>
  <si>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</si>
  <si>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</si>
  <si>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</si>
  <si>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</si>
  <si>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</si>
  <si>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</si>
  <si>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</si>
  <si>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</si>
  <si>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</si>
  <si>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</si>
  <si>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</si>
  <si>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</si>
  <si>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</si>
  <si>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</si>
  <si>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</si>
  <si>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</si>
  <si>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</si>
  <si>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</si>
  <si>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</si>
  <si>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</si>
  <si>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</si>
  <si>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</si>
  <si>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</si>
  <si>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</si>
  <si>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</si>
  <si>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</si>
  <si>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</si>
  <si>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</si>
  <si>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</si>
  <si>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</si>
  <si>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</si>
  <si>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</si>
  <si>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</si>
  <si>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</si>
  <si>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</si>
  <si>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</si>
  <si>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</si>
  <si>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</si>
  <si>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</si>
  <si>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</si>
  <si>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</si>
  <si>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</si>
  <si>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</si>
  <si>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</si>
  <si>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</si>
  <si>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</si>
  <si>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</si>
  <si>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</si>
  <si>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</si>
  <si>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</si>
  <si>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</si>
  <si>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</si>
  <si>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</si>
  <si>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</si>
  <si>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</si>
  <si>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</si>
  <si>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</si>
  <si>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</si>
  <si>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</si>
  <si>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</si>
  <si>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</si>
  <si>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</si>
  <si>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</si>
  <si>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</si>
  <si>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</si>
  <si>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</si>
  <si>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</si>
  <si>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</si>
  <si>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</si>
  <si>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</si>
  <si>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</si>
  <si>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</si>
  <si>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</si>
  <si>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</si>
  <si>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</si>
  <si>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</si>
  <si>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</si>
  <si>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</si>
  <si>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</si>
  <si>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</si>
  <si>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</si>
  <si>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</si>
  <si>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</si>
  <si>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</si>
  <si>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</si>
  <si>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</si>
  <si>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</si>
  <si>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</si>
  <si>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</si>
  <si>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</si>
  <si>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</si>
  <si>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</si>
  <si>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</si>
  <si>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</si>
  <si>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</si>
  <si>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</si>
  <si>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</si>
  <si>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</si>
  <si>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</si>
  <si>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</si>
  <si>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</si>
  <si>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</si>
  <si>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</si>
  <si>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</si>
  <si>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</si>
  <si>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</si>
  <si>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</si>
  <si>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</si>
  <si>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</si>
  <si>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</si>
  <si>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</si>
  <si>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</si>
  <si>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</si>
  <si>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</si>
  <si>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</si>
  <si>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</si>
  <si>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</si>
  <si>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</si>
  <si>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</si>
  <si>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</si>
  <si>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</si>
  <si>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</si>
  <si>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</si>
  <si>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</si>
  <si>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</si>
  <si>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</si>
  <si>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</si>
  <si>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</si>
  <si>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</si>
  <si>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</si>
  <si>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</si>
  <si>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</si>
  <si>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</si>
  <si>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</si>
  <si>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</si>
  <si>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</si>
  <si>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</si>
  <si>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</si>
  <si>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</si>
  <si>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</si>
  <si>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</si>
  <si>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</si>
  <si>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</si>
  <si>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</si>
  <si>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</si>
  <si>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</si>
  <si>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</si>
  <si>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</si>
  <si>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</si>
  <si>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</si>
  <si>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</si>
  <si>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</si>
  <si>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</si>
  <si>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</si>
  <si>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</si>
  <si>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</si>
  <si>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</si>
  <si>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</si>
  <si>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</si>
  <si>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</si>
  <si>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</si>
  <si>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</si>
  <si>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</si>
  <si>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</si>
  <si>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</si>
  <si>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</si>
  <si>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</si>
  <si>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</si>
  <si>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</si>
  <si>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</si>
  <si>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</si>
  <si>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</si>
  <si>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</si>
  <si>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</si>
  <si>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</si>
  <si>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</si>
  <si>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</si>
  <si>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</si>
  <si>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</si>
  <si>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</si>
  <si>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</si>
  <si>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</si>
  <si>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</si>
  <si>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</si>
  <si>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</si>
  <si>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</si>
  <si>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</si>
  <si>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</si>
  <si>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</si>
  <si>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</si>
  <si>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</si>
  <si>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</si>
  <si>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</si>
  <si>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</si>
  <si>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</si>
  <si>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</si>
  <si>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</si>
  <si>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</si>
  <si>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</si>
  <si>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</si>
  <si>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</si>
  <si>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</si>
  <si>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</si>
  <si>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</si>
  <si>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</si>
  <si>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</si>
  <si>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</si>
  <si>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</si>
  <si>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</si>
  <si>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</si>
  <si>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</si>
  <si>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</si>
  <si>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</si>
  <si>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</si>
  <si>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</si>
  <si>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</si>
  <si>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</si>
  <si>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</si>
  <si>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</si>
  <si>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</si>
  <si>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</si>
  <si>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</si>
  <si>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</si>
  <si>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</si>
  <si>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</si>
  <si>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</si>
  <si>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</si>
  <si>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</si>
  <si>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</si>
  <si>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</si>
  <si>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</si>
  <si>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</si>
  <si>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</si>
  <si>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</si>
  <si>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</si>
  <si>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</si>
  <si>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</si>
  <si>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</si>
  <si>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</si>
  <si>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</si>
  <si>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</si>
  <si>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</si>
  <si>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</si>
  <si>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</si>
  <si>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</si>
  <si>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</si>
  <si>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</si>
  <si>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</si>
  <si>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</si>
  <si>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</si>
  <si>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</si>
  <si>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</si>
  <si>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</si>
  <si>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</si>
  <si>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</si>
  <si>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</si>
  <si>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</si>
  <si>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</si>
  <si>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</si>
  <si>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</si>
  <si>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</si>
  <si>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</si>
  <si>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</si>
  <si>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</si>
  <si>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</si>
  <si>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</si>
  <si>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</si>
  <si>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</si>
  <si>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</si>
  <si>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</si>
  <si>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</si>
  <si>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</si>
  <si>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</si>
  <si>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</si>
  <si>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</si>
  <si>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</si>
  <si>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</si>
  <si>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</si>
  <si>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</si>
  <si>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</si>
  <si>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</si>
  <si>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</si>
  <si>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</si>
  <si>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</si>
  <si>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</si>
  <si>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</si>
  <si>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</si>
  <si>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</si>
  <si>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</si>
  <si>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</si>
  <si>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</si>
  <si>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</si>
  <si>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</si>
  <si>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</si>
  <si>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</si>
  <si>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</si>
  <si>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</si>
  <si>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</si>
  <si>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</si>
  <si>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</si>
  <si>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</si>
  <si>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</si>
  <si>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</si>
  <si>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</si>
  <si>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</si>
  <si>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</si>
  <si>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</si>
  <si>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</si>
  <si>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</si>
  <si>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</si>
  <si>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</si>
  <si>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</si>
  <si>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</si>
  <si>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</si>
  <si>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</si>
  <si>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</si>
  <si>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</si>
  <si>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</si>
  <si>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</si>
  <si>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</si>
  <si>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</si>
  <si>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</si>
  <si>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</si>
  <si>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</si>
  <si>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</si>
  <si>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</si>
  <si>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</si>
  <si>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</si>
  <si>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</si>
  <si>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</si>
  <si>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</si>
  <si>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</si>
  <si>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</si>
  <si>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</si>
  <si>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</si>
  <si>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</si>
  <si>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</si>
  <si>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</si>
  <si>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</si>
  <si>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</si>
  <si>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</si>
  <si>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</si>
  <si>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</si>
  <si>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</si>
  <si>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</si>
  <si>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</si>
  <si>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</si>
  <si>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</si>
  <si>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</si>
  <si>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</si>
  <si>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</si>
  <si>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</si>
  <si>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</si>
  <si>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</si>
  <si>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</si>
  <si>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</si>
  <si>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</si>
  <si>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</si>
  <si>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</si>
  <si>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</si>
  <si>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</si>
  <si>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</si>
  <si>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</si>
  <si>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</si>
  <si>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</si>
  <si>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</si>
  <si>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</si>
  <si>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</si>
  <si>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</si>
  <si>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</si>
  <si>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</si>
  <si>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</si>
  <si>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</si>
  <si>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</si>
  <si>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</si>
  <si>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</si>
  <si>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</si>
  <si>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</si>
  <si>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</si>
  <si>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</si>
  <si>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</si>
  <si>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</si>
  <si>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</si>
  <si>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</si>
  <si>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</si>
  <si>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</si>
  <si>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</si>
  <si>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</si>
  <si>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</si>
  <si>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</si>
  <si>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</si>
  <si>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</si>
  <si>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</si>
  <si>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</si>
  <si>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</si>
  <si>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</si>
  <si>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</si>
  <si>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</si>
  <si>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</si>
  <si>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</si>
  <si>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</si>
  <si>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</si>
  <si>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</si>
  <si>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</si>
  <si>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</si>
  <si>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</si>
  <si>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</si>
  <si>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</si>
  <si>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</si>
  <si>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</si>
  <si>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</si>
  <si>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</si>
  <si>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</si>
  <si>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</si>
  <si>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</si>
  <si>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</si>
  <si>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</si>
  <si>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</si>
  <si>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</si>
  <si>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</si>
  <si>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</si>
  <si>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</si>
  <si>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</si>
  <si>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</si>
  <si>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</si>
  <si>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</si>
  <si>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</si>
  <si>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</si>
  <si>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</si>
  <si>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</si>
  <si>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</si>
  <si>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</si>
  <si>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</si>
  <si>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</si>
  <si>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</si>
  <si>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</si>
  <si>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</si>
  <si>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</si>
  <si>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</si>
  <si>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</si>
  <si>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</si>
  <si>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</si>
  <si>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</si>
  <si>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</si>
  <si>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</si>
  <si>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</si>
  <si>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</si>
  <si>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</si>
  <si>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</si>
  <si>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</si>
  <si>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</si>
  <si>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</si>
  <si>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</si>
  <si>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</si>
  <si>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</si>
  <si>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</si>
  <si>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</si>
  <si>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</si>
  <si>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</si>
  <si>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</si>
  <si>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</si>
  <si>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</si>
  <si>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</si>
  <si>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</si>
  <si>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</si>
  <si>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</si>
  <si>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</si>
  <si>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</si>
  <si>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</si>
  <si>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</si>
  <si>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</si>
  <si>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</si>
  <si>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</si>
  <si>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</si>
  <si>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</si>
  <si>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</si>
  <si>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</si>
  <si>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</si>
  <si>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</si>
  <si>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</si>
  <si>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</si>
  <si>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</si>
  <si>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</si>
  <si>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</si>
  <si>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</si>
  <si>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</si>
  <si>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</si>
  <si>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</si>
  <si>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</si>
  <si>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</si>
  <si>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</si>
  <si>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</si>
  <si>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</si>
  <si>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</si>
  <si>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</si>
  <si>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</si>
  <si>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</si>
  <si>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</si>
  <si>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</si>
  <si>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</si>
  <si>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</si>
  <si>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</si>
  <si>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</si>
  <si>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</si>
  <si>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</si>
  <si>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</si>
  <si>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</si>
  <si>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</si>
  <si>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</si>
  <si>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</si>
  <si>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</si>
  <si>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</si>
  <si>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</si>
  <si>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</si>
  <si>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</si>
  <si>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</si>
  <si>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</si>
  <si>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</si>
  <si>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</si>
  <si>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</si>
  <si>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</si>
  <si>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</si>
  <si>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</si>
  <si>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</si>
  <si>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</si>
  <si>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</si>
  <si>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</si>
  <si>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</si>
  <si>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</si>
  <si>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</si>
  <si>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</si>
  <si>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</si>
  <si>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</si>
  <si>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</si>
  <si>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</si>
  <si>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</si>
  <si>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</si>
  <si>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</si>
  <si>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</si>
  <si>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</si>
  <si>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</si>
  <si>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</si>
  <si>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</si>
  <si>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</si>
  <si>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</si>
  <si>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</si>
  <si>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</si>
  <si>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</si>
  <si>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</si>
  <si>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</si>
  <si>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</si>
  <si>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</si>
  <si>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</si>
  <si>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</si>
  <si>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</si>
  <si>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</si>
  <si>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</si>
  <si>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</si>
  <si>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</si>
  <si>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</si>
  <si>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</si>
  <si>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</si>
  <si>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</si>
  <si>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</si>
  <si>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</si>
  <si>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</si>
  <si>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</si>
  <si>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</si>
  <si>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</si>
  <si>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</si>
  <si>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</si>
  <si>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</si>
  <si>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</si>
  <si>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</si>
  <si>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</si>
  <si>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</si>
  <si>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</si>
  <si>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</si>
  <si>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</si>
  <si>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</si>
  <si>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</si>
  <si>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</si>
  <si>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</si>
  <si>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</si>
  <si>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</si>
  <si>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</si>
  <si>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</si>
  <si>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</si>
  <si>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</si>
  <si>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</si>
  <si>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</si>
  <si>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</si>
  <si>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</si>
  <si>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</si>
  <si>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</si>
  <si>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</si>
  <si>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</si>
  <si>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</si>
  <si>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</si>
  <si>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</si>
  <si>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</si>
  <si>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</si>
  <si>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</si>
  <si>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</si>
  <si>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</si>
  <si>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</si>
  <si>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</si>
  <si>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</si>
  <si>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</si>
  <si>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</si>
  <si>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</si>
  <si>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</si>
  <si>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</si>
  <si>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</si>
  <si>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</si>
  <si>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</si>
  <si>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</si>
  <si>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</si>
  <si>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</si>
  <si>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</si>
  <si>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</si>
  <si>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</si>
  <si>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</si>
  <si>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</si>
  <si>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</si>
  <si>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</si>
  <si>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</si>
  <si>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</si>
  <si>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</si>
  <si>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</si>
  <si>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</si>
  <si>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</si>
  <si>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</si>
  <si>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</si>
  <si>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</si>
  <si>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</si>
  <si>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</si>
  <si>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</si>
  <si>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</si>
  <si>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</si>
  <si>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</si>
  <si>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</si>
  <si>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</si>
  <si>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</si>
  <si>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</si>
  <si>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</si>
  <si>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</si>
  <si>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</si>
  <si>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</si>
  <si>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</si>
  <si>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</si>
  <si>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</si>
  <si>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</si>
  <si>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</si>
  <si>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</si>
  <si>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</si>
  <si>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</si>
  <si>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</si>
  <si>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</si>
  <si>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</si>
  <si>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</si>
  <si>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</si>
  <si>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</si>
  <si>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</si>
  <si>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</si>
  <si>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</si>
  <si>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</si>
  <si>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</si>
  <si>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</si>
  <si>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</si>
  <si>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</si>
  <si>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</si>
  <si>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</si>
  <si>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</si>
  <si>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</si>
  <si>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</si>
  <si>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</si>
  <si>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</si>
  <si>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</si>
  <si>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</si>
  <si>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</si>
  <si>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</si>
  <si>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</si>
  <si>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</si>
  <si>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</si>
  <si>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</si>
  <si>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</si>
  <si>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</si>
  <si>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</si>
  <si>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</si>
  <si>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</si>
  <si>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</si>
  <si>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</si>
  <si>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</si>
  <si>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</si>
  <si>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</si>
  <si>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</si>
  <si>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</si>
  <si>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</si>
  <si>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</si>
  <si>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</si>
  <si>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</si>
  <si>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</si>
  <si>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</si>
  <si>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</si>
  <si>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</si>
  <si>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</si>
  <si>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</si>
  <si>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</si>
  <si>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</si>
  <si>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</si>
  <si>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</si>
  <si>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</si>
  <si>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</si>
  <si>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</si>
  <si>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</si>
  <si>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</si>
  <si>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</si>
  <si>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</si>
  <si>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</si>
  <si>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</si>
  <si>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</si>
  <si>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</si>
  <si>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</si>
  <si>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</si>
  <si>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</si>
  <si>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</si>
  <si>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</si>
  <si>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</si>
  <si>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</si>
  <si>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</si>
  <si>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</si>
  <si>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</si>
  <si>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</si>
  <si>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</si>
  <si>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</si>
  <si>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</si>
  <si>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</si>
  <si>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</si>
  <si>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</si>
  <si>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</si>
  <si>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</si>
  <si>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</si>
  <si>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</si>
  <si>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</si>
  <si>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</si>
  <si>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</si>
  <si>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</si>
  <si>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</si>
  <si>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</si>
  <si>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</si>
  <si>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</si>
  <si>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</si>
  <si>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</si>
  <si>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</si>
  <si>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</si>
  <si>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</si>
  <si>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</si>
  <si>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</si>
  <si>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</si>
  <si>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</si>
  <si>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</si>
  <si>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</si>
  <si>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</si>
  <si>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</si>
  <si>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</si>
  <si>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</si>
  <si>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</si>
  <si>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</si>
  <si>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</si>
  <si>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</si>
  <si>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</si>
  <si>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</si>
  <si>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</si>
  <si>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</si>
  <si>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</si>
  <si>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</si>
  <si>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</si>
  <si>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</si>
  <si>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</si>
  <si>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</si>
  <si>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</si>
  <si>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</si>
  <si>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</si>
  <si>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</si>
  <si>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</si>
  <si>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</si>
  <si>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</si>
  <si>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</si>
  <si>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</si>
  <si>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</si>
  <si>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</si>
  <si>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</si>
  <si>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</si>
  <si>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</si>
  <si>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</si>
  <si>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</si>
  <si>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</si>
  <si>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</si>
  <si>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</si>
  <si>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</si>
  <si>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</si>
  <si>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</si>
  <si>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</si>
  <si>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</si>
  <si>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</si>
  <si>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</si>
  <si>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</si>
  <si>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</si>
  <si>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</si>
  <si>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</si>
  <si>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</si>
  <si>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</si>
  <si>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</si>
  <si>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</si>
  <si>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</si>
  <si>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</si>
  <si>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</si>
  <si>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</si>
  <si>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</si>
  <si>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</si>
  <si>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</si>
  <si>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</si>
  <si>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</si>
  <si>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</si>
  <si>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</si>
  <si>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</si>
  <si>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</si>
  <si>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</si>
  <si>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</si>
  <si>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</si>
  <si>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</si>
  <si>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</si>
  <si>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</si>
  <si>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</si>
  <si>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</si>
  <si>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</si>
  <si>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</si>
  <si>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</si>
  <si>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</si>
  <si>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</si>
  <si>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</si>
  <si>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</si>
  <si>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</si>
  <si>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</si>
  <si>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</si>
  <si>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</si>
  <si>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</si>
  <si>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</si>
  <si>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</si>
  <si>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</si>
  <si>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</si>
  <si>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</si>
  <si>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</si>
  <si>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</si>
  <si>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</si>
  <si>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</si>
  <si>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</si>
  <si>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</si>
  <si>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</si>
  <si>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</si>
  <si>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</si>
  <si>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</si>
  <si>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</si>
  <si>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</si>
  <si>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</si>
  <si>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</si>
  <si>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</si>
  <si>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</si>
  <si>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</si>
  <si>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</si>
  <si>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</si>
  <si>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</si>
  <si>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</si>
  <si>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</si>
  <si>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</si>
  <si>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</si>
  <si>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</si>
  <si>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</si>
  <si>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</si>
  <si>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</si>
  <si>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</si>
  <si>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</si>
  <si>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</si>
  <si>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</si>
  <si>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</si>
  <si>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</si>
  <si>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</si>
  <si>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</si>
  <si>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</si>
  <si>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</si>
  <si>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</si>
  <si>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</si>
  <si>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</si>
  <si>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</si>
  <si>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</si>
  <si>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</si>
  <si>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</si>
  <si>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</si>
  <si>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</si>
  <si>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</si>
  <si>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</si>
  <si>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</si>
  <si>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</si>
  <si>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</si>
  <si>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</si>
  <si>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</si>
  <si>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</si>
  <si>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</si>
  <si>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</si>
  <si>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</si>
  <si>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</si>
  <si>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</si>
  <si>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</si>
  <si>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</si>
  <si>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</si>
  <si>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</si>
  <si>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</si>
  <si>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</si>
  <si>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</si>
  <si>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</si>
  <si>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</si>
  <si>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</si>
  <si>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</si>
  <si>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</si>
  <si>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</si>
  <si>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</si>
  <si>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</si>
  <si>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</si>
  <si>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</si>
  <si>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</si>
  <si>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</si>
  <si>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</si>
  <si>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</si>
  <si>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</si>
  <si>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</si>
  <si>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</si>
  <si>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</si>
  <si>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</si>
  <si>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</si>
  <si>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</si>
  <si>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</si>
  <si>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</si>
  <si>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</si>
  <si>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</si>
  <si>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</si>
  <si>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</si>
  <si>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</si>
  <si>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</si>
  <si>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</si>
  <si>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</si>
  <si>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</si>
  <si>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</si>
  <si>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</si>
  <si>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</si>
  <si>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</si>
  <si>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</si>
  <si>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</si>
  <si>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</si>
  <si>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</si>
  <si>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</si>
  <si>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</si>
  <si>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</si>
  <si>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</si>
  <si>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</si>
  <si>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</si>
  <si>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</si>
  <si>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</si>
  <si>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</si>
  <si>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</si>
  <si>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</si>
  <si>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</si>
  <si>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</si>
  <si>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</si>
  <si>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</si>
  <si>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</si>
  <si>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</si>
  <si>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</si>
  <si>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</si>
  <si>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</si>
  <si>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</si>
  <si>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</si>
  <si>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</si>
  <si>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</si>
  <si>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</si>
  <si>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</si>
  <si>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</si>
  <si>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</si>
  <si>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</si>
  <si>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</si>
  <si>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</si>
  <si>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</si>
  <si>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</si>
  <si>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</si>
  <si>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</si>
  <si>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</si>
  <si>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</si>
  <si>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</si>
  <si>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</si>
  <si>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</si>
  <si>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</si>
  <si>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</si>
  <si>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</si>
  <si>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</si>
  <si>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</si>
  <si>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</si>
  <si>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</si>
  <si>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</si>
  <si>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</si>
  <si>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</si>
  <si>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</si>
  <si>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</si>
  <si>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</si>
  <si>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</si>
  <si>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</si>
  <si>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</si>
  <si>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</si>
  <si>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</si>
  <si>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</si>
  <si>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</si>
  <si>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</si>
  <si>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</si>
  <si>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</si>
  <si>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</si>
  <si>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</si>
  <si>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</si>
  <si>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</si>
  <si>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</si>
  <si>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</si>
  <si>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</si>
  <si>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</si>
  <si>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</si>
  <si>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</si>
  <si>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</si>
  <si>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</si>
  <si>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</si>
  <si>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</si>
  <si>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</si>
  <si>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</si>
  <si>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</si>
  <si>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</si>
  <si>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</si>
  <si>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</si>
  <si>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</si>
  <si>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</si>
  <si>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</si>
  <si>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</si>
  <si>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</si>
  <si>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</si>
  <si>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</si>
  <si>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</si>
  <si>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</si>
  <si>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</si>
  <si>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</si>
  <si>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</si>
  <si>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</si>
  <si>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</si>
  <si>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</si>
  <si>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</si>
  <si>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</si>
  <si>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</si>
  <si>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</si>
  <si>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</si>
  <si>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</si>
  <si>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</si>
  <si>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</si>
  <si>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</si>
  <si>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</si>
  <si>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</si>
  <si>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</si>
  <si>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</si>
  <si>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</si>
  <si>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</si>
  <si>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</si>
  <si>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</si>
  <si>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</si>
  <si>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</si>
  <si>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</si>
  <si>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</si>
  <si>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</si>
  <si>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</si>
  <si>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</si>
  <si>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</si>
  <si>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</si>
  <si>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</si>
  <si>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</si>
  <si>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</si>
  <si>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</si>
  <si>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</si>
  <si>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</si>
  <si>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</si>
  <si>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</si>
  <si>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</si>
  <si>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</si>
  <si>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</si>
  <si>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</si>
  <si>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</si>
  <si>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</si>
  <si>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</si>
  <si>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</si>
  <si>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</si>
  <si>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</si>
  <si>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</si>
  <si>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</si>
  <si>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</si>
  <si>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</si>
  <si>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</si>
  <si>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</si>
  <si>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</si>
  <si>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</si>
  <si>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</si>
  <si>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</si>
  <si>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</si>
  <si>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</si>
  <si>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</si>
  <si>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</si>
  <si>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</si>
  <si>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</si>
  <si>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</si>
  <si>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</si>
  <si>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</si>
  <si>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</si>
  <si>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</si>
  <si>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</si>
  <si>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</si>
  <si>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</si>
  <si>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</si>
  <si>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</si>
  <si>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</si>
  <si>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</si>
  <si>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</si>
  <si>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</si>
  <si>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</si>
  <si>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</si>
  <si>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</si>
  <si>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</si>
  <si>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</si>
  <si>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</si>
  <si>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</si>
  <si>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</si>
  <si>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</si>
  <si>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</si>
  <si>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</si>
  <si>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</si>
  <si>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</si>
  <si>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</si>
  <si>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</si>
  <si>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</si>
  <si>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</si>
  <si>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</si>
  <si>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</si>
  <si>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</si>
  <si>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</si>
  <si>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</si>
  <si>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</si>
  <si>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</si>
  <si>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</si>
  <si>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</si>
  <si>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</si>
  <si>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</si>
  <si>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</si>
  <si>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</si>
  <si>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</si>
  <si>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</si>
  <si>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</si>
  <si>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</si>
  <si>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</si>
  <si>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</si>
  <si>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</si>
  <si>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</si>
  <si>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</si>
  <si>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</si>
  <si>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</si>
  <si>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</si>
  <si>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</si>
  <si>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</si>
  <si>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</si>
  <si>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</si>
  <si>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</si>
  <si>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</si>
  <si>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</si>
  <si>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</si>
  <si>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</si>
  <si>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</si>
  <si>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</si>
  <si>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</si>
  <si>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</si>
  <si>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</si>
  <si>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</si>
  <si>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</si>
  <si>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</si>
  <si>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</si>
  <si>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</si>
  <si>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</si>
  <si>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</si>
  <si>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</si>
  <si>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</si>
  <si>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</si>
  <si>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</si>
  <si>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</si>
  <si>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</si>
  <si>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</si>
  <si>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</si>
  <si>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</si>
  <si>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</si>
  <si>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</si>
  <si>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</si>
  <si>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</si>
  <si>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</si>
  <si>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</si>
  <si>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</si>
  <si>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</si>
  <si>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</si>
  <si>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</si>
  <si>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</si>
  <si>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</si>
  <si>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</si>
  <si>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</si>
  <si>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</si>
  <si>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</si>
  <si>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</si>
  <si>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</si>
  <si>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</si>
  <si>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</si>
  <si>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</si>
  <si>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</si>
  <si>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</si>
  <si>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</si>
  <si>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</si>
  <si>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</si>
  <si>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</si>
  <si>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</si>
  <si>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</si>
  <si>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</si>
  <si>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</si>
  <si>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</si>
  <si>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</si>
  <si>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</si>
  <si>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</si>
  <si>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</si>
  <si>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</si>
  <si>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</si>
  <si>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</si>
  <si>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</si>
  <si>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</si>
  <si>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</si>
  <si>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</si>
  <si>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</si>
  <si>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</si>
  <si>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</si>
  <si>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</si>
  <si>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</si>
  <si>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</si>
  <si>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</si>
  <si>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</si>
  <si>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</si>
  <si>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</si>
  <si>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</si>
  <si>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</si>
  <si>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</si>
  <si>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</si>
  <si>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</si>
  <si>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</si>
  <si>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</si>
  <si>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</si>
  <si>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</si>
  <si>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</si>
  <si>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</si>
  <si>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</si>
  <si>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</si>
  <si>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</si>
  <si>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</si>
  <si>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</si>
  <si>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</si>
  <si>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</si>
  <si>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</si>
  <si>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</si>
  <si>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</si>
  <si>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</si>
  <si>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</si>
  <si>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</si>
  <si>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</si>
  <si>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</si>
  <si>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</si>
  <si>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</si>
  <si>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</si>
  <si>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</si>
  <si>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</si>
  <si>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</si>
  <si>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</si>
  <si>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</si>
  <si>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</si>
  <si>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</si>
  <si>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</si>
  <si>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</si>
  <si>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</si>
  <si>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</si>
  <si>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</si>
  <si>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</si>
  <si>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</si>
  <si>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</si>
  <si>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</si>
  <si>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</si>
  <si>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</si>
  <si>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</si>
  <si>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</si>
  <si>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</si>
  <si>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</si>
  <si>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</si>
  <si>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</si>
  <si>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</si>
  <si>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</si>
  <si>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</si>
  <si>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</si>
  <si>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</si>
  <si>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</si>
  <si>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</si>
  <si>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</si>
  <si>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</si>
  <si>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</si>
  <si>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</si>
  <si>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</si>
  <si>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</si>
  <si>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</si>
  <si>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</si>
  <si>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</si>
  <si>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</si>
  <si>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</si>
  <si>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</si>
  <si>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</si>
  <si>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</si>
  <si>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</si>
  <si>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</si>
  <si>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</si>
  <si>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</si>
  <si>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</si>
  <si>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</si>
  <si>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</si>
  <si>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</si>
  <si>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</si>
  <si>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</si>
  <si>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</si>
  <si>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</si>
  <si>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</si>
  <si>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</si>
  <si>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</si>
  <si>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</si>
  <si>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</si>
  <si>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</si>
  <si>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</si>
  <si>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</si>
  <si>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</si>
  <si>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</si>
  <si>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</si>
  <si>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</si>
  <si>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</si>
  <si>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</si>
  <si>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</si>
  <si>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</si>
  <si>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</si>
  <si>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</si>
  <si>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</si>
  <si>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</si>
  <si>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</si>
  <si>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</si>
  <si>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</si>
  <si>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</si>
  <si>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</si>
  <si>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</si>
  <si>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</si>
  <si>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</si>
  <si>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</si>
  <si>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</si>
  <si>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</si>
  <si>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</si>
  <si>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</si>
  <si>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</si>
  <si>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</si>
  <si>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</si>
  <si>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</si>
  <si>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</si>
  <si>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</si>
  <si>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</si>
  <si>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</si>
  <si>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</si>
  <si>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</si>
  <si>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</si>
  <si>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</si>
  <si>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</si>
  <si>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</si>
  <si>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</si>
  <si>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</si>
  <si>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</si>
  <si>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</si>
  <si>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</si>
  <si>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</si>
  <si>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</si>
  <si>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</si>
  <si>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</si>
  <si>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</si>
  <si>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</si>
  <si>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</si>
  <si>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</si>
  <si>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</si>
  <si>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</si>
  <si>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</si>
  <si>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</si>
  <si>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</si>
  <si>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</si>
  <si>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</si>
  <si>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</si>
  <si>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</si>
  <si>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</si>
  <si>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</si>
  <si>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</si>
  <si>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</si>
  <si>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</si>
  <si>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</si>
  <si>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</si>
  <si>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</si>
  <si>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</si>
  <si>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</si>
  <si>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</si>
  <si>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</si>
  <si>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</si>
  <si>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</si>
  <si>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</si>
  <si>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</si>
  <si>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</si>
  <si>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</si>
  <si>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</si>
  <si>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</si>
  <si>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</si>
  <si>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</si>
  <si>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</si>
  <si>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</si>
  <si>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</si>
  <si>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</si>
  <si>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</si>
  <si>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</si>
  <si>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</si>
  <si>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</si>
  <si>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</si>
  <si>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</si>
  <si>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</si>
  <si>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</si>
  <si>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</si>
  <si>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</si>
  <si>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</si>
  <si>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</si>
  <si>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</si>
  <si>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</si>
  <si>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</si>
  <si>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</si>
  <si>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</si>
  <si>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</si>
  <si>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</si>
  <si>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</si>
  <si>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</si>
  <si>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</si>
  <si>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</si>
  <si>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</si>
  <si>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</si>
  <si>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</si>
  <si>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</si>
  <si>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</si>
  <si>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</si>
  <si>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</si>
  <si>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</si>
  <si>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</si>
  <si>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</si>
  <si>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</si>
  <si>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</si>
  <si>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</si>
  <si>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</si>
  <si>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</si>
  <si>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</si>
  <si>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</si>
  <si>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</si>
  <si>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</si>
  <si>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</si>
  <si>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</si>
  <si>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</si>
  <si>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</si>
  <si>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</si>
  <si>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</si>
  <si>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</si>
  <si>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</si>
  <si>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</si>
  <si>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</si>
  <si>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</si>
  <si>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</si>
  <si>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</si>
  <si>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</si>
  <si>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</si>
  <si>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</si>
  <si>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</si>
  <si>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</si>
  <si>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</si>
  <si>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</si>
  <si>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</si>
  <si>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</si>
  <si>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</si>
  <si>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</si>
  <si>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</si>
  <si>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</si>
  <si>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</si>
  <si>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</si>
  <si>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</si>
  <si>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</si>
  <si>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</si>
  <si>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</si>
  <si>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</si>
  <si>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</si>
  <si>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</si>
  <si>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</si>
  <si>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</si>
  <si>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</si>
  <si>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</si>
  <si>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</si>
  <si>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</si>
  <si>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</si>
  <si>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</si>
  <si>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</si>
  <si>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</si>
  <si>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</si>
  <si>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</si>
  <si>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</si>
  <si>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</si>
  <si>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</si>
  <si>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</si>
  <si>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</si>
  <si>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</si>
  <si>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</si>
  <si>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</si>
  <si>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</si>
  <si>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</si>
  <si>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</si>
  <si>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</si>
  <si>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</si>
  <si>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</si>
  <si>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</si>
  <si>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</si>
  <si>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</si>
  <si>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</si>
  <si>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</si>
  <si>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</si>
  <si>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</si>
  <si>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</si>
  <si>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</si>
  <si>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</si>
  <si>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</si>
  <si>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</si>
  <si>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</si>
  <si>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</si>
  <si>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</si>
  <si>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</si>
  <si>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</si>
  <si>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</si>
  <si>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</si>
  <si>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</si>
  <si>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</si>
  <si>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</si>
  <si>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</si>
  <si>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</si>
  <si>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</si>
  <si>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</si>
  <si>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</si>
  <si>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</si>
  <si>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</si>
  <si>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</si>
  <si>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</si>
  <si>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</si>
  <si>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</si>
  <si>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</si>
  <si>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</si>
  <si>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</si>
  <si>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</si>
  <si>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</si>
  <si>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</si>
  <si>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</si>
  <si>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</si>
  <si>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</si>
  <si>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</si>
  <si>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</si>
  <si>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</si>
  <si>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</si>
  <si>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</si>
  <si>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</si>
  <si>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</si>
  <si>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</si>
  <si>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</si>
  <si>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</si>
  <si>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</si>
  <si>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</si>
  <si>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</si>
  <si>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</si>
  <si>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</si>
  <si>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</si>
  <si>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</si>
  <si>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</si>
  <si>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</si>
  <si>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</si>
  <si>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</si>
  <si>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</si>
  <si>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</si>
  <si>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</si>
  <si>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</si>
  <si>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</si>
  <si>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</si>
  <si>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</si>
  <si>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</si>
  <si>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</si>
  <si>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</si>
  <si>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</si>
  <si>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</si>
  <si>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</si>
  <si>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</si>
  <si>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</si>
  <si>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</si>
  <si>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</si>
  <si>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</si>
  <si>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</si>
  <si>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</si>
  <si>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</si>
  <si>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</si>
  <si>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</si>
  <si>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</si>
  <si>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</si>
  <si>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</si>
  <si>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</si>
  <si>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</si>
  <si>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</si>
  <si>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</si>
  <si>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</si>
  <si>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</si>
  <si>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</si>
  <si>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</si>
  <si>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</si>
  <si>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</si>
  <si>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</si>
  <si>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</si>
  <si>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</si>
  <si>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</si>
  <si>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</si>
  <si>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</si>
  <si>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</si>
  <si>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</si>
  <si>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</si>
  <si>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</si>
  <si>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</si>
  <si>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</si>
  <si>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</si>
  <si>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</si>
  <si>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</si>
  <si>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</si>
  <si>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</si>
  <si>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</si>
  <si>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</si>
  <si>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</si>
  <si>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</si>
  <si>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</si>
  <si>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</si>
  <si>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</si>
  <si>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</si>
  <si>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</si>
  <si>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</si>
  <si>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</si>
  <si>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</si>
  <si>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</si>
  <si>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</si>
  <si>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</si>
  <si>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</si>
  <si>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</si>
  <si>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</si>
  <si>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</si>
  <si>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</si>
  <si>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</si>
  <si>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</si>
  <si>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</si>
  <si>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</si>
  <si>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</si>
  <si>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</si>
  <si>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</si>
  <si>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</si>
  <si>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</si>
  <si>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</si>
  <si>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</si>
  <si>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</si>
  <si>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</si>
  <si>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</si>
  <si>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</si>
  <si>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</si>
  <si>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</si>
  <si>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</si>
  <si>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</si>
  <si>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</si>
  <si>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</si>
  <si>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</si>
  <si>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</si>
  <si>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</si>
  <si>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</si>
  <si>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</si>
  <si>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</si>
  <si>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</si>
  <si>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</si>
  <si>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</si>
  <si>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</si>
  <si>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</si>
  <si>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</si>
  <si>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</si>
  <si>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</si>
  <si>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</si>
  <si>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</si>
  <si>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</si>
  <si>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</si>
  <si>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</si>
  <si>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</si>
  <si>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</si>
  <si>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</si>
  <si>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</si>
  <si>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</si>
  <si>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</si>
  <si>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</si>
  <si>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</si>
  <si>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</si>
  <si>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</si>
  <si>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</si>
  <si>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</si>
  <si>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</si>
  <si>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</si>
  <si>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</si>
  <si>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</si>
  <si>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</si>
  <si>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</si>
  <si>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</si>
  <si>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</si>
  <si>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</si>
  <si>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</si>
  <si>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</si>
  <si>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</si>
  <si>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</si>
  <si>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</si>
  <si>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</si>
  <si>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</si>
  <si>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</si>
  <si>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</si>
  <si>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</si>
  <si>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</si>
  <si>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</si>
  <si>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</si>
  <si>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</si>
  <si>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</si>
  <si>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</si>
  <si>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</si>
  <si>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</si>
  <si>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</si>
  <si>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</si>
  <si>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</si>
  <si>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</si>
  <si>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</si>
  <si>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</si>
  <si>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</si>
  <si>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</si>
  <si>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</si>
  <si>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</si>
  <si>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</si>
  <si>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</si>
  <si>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</si>
  <si>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</si>
  <si>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</si>
  <si>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</si>
  <si>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</si>
  <si>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</si>
  <si>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</si>
  <si>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</si>
  <si>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</si>
  <si>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</si>
  <si>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</si>
  <si>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</si>
  <si>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</si>
  <si>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</si>
  <si>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</si>
  <si>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</si>
  <si>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</si>
  <si>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</si>
  <si>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</si>
  <si>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</si>
  <si>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</si>
  <si>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</si>
  <si>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</si>
  <si>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</si>
  <si>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</si>
  <si>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</si>
  <si>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</si>
  <si>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</si>
  <si>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</si>
  <si>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</si>
  <si>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</si>
  <si>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</si>
  <si>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</si>
  <si>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</si>
  <si>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</si>
  <si>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</si>
  <si>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</si>
  <si>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</si>
  <si>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</si>
  <si>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</si>
  <si>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</si>
  <si>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</si>
  <si>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</si>
  <si>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</si>
  <si>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</si>
  <si>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</si>
  <si>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</si>
  <si>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</si>
  <si>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</si>
  <si>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</si>
  <si>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</si>
  <si>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</si>
  <si>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</si>
  <si>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</si>
  <si>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</si>
  <si>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</si>
  <si>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</si>
  <si>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</si>
  <si>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</si>
  <si>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</si>
  <si>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</si>
  <si>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</si>
  <si>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</si>
  <si>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</si>
  <si>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</si>
  <si>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</si>
  <si>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</si>
  <si>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</si>
  <si>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</si>
  <si>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</si>
  <si>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</si>
  <si>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</si>
  <si>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</si>
  <si>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</si>
  <si>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</si>
  <si>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</si>
  <si>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</si>
  <si>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</si>
  <si>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</si>
  <si>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</si>
  <si>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</si>
  <si>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</si>
  <si>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</si>
  <si>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</si>
  <si>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</si>
  <si>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</si>
  <si>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</si>
  <si>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</si>
  <si>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</si>
  <si>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</si>
  <si>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</si>
  <si>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</si>
  <si>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</si>
  <si>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</si>
  <si>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</si>
  <si>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</si>
  <si>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</si>
  <si>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</si>
  <si>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</si>
  <si>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</si>
  <si>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</si>
  <si>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</si>
  <si>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</si>
  <si>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</si>
  <si>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</si>
  <si>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</si>
  <si>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</si>
  <si>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</si>
  <si>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</si>
  <si>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</si>
  <si>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</si>
  <si>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</si>
  <si>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</si>
  <si>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</si>
  <si>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</si>
  <si>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</si>
  <si>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</si>
  <si>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</si>
  <si>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</si>
  <si>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</si>
  <si>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</si>
  <si>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</si>
  <si>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</si>
  <si>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</si>
  <si>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</si>
  <si>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</si>
  <si>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</si>
  <si>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</si>
  <si>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</si>
  <si>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</si>
  <si>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</si>
  <si>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</si>
  <si>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</si>
  <si>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</si>
  <si>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</si>
  <si>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</si>
  <si>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</si>
  <si>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</si>
  <si>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</si>
  <si>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</si>
  <si>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</si>
  <si>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</si>
  <si>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</si>
  <si>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</si>
  <si>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</si>
  <si>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</si>
  <si>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</si>
  <si>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</si>
  <si>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</si>
  <si>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</si>
  <si>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</si>
  <si>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</si>
  <si>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</si>
  <si>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</si>
  <si>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</si>
  <si>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</si>
  <si>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</si>
  <si>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</si>
  <si>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</si>
  <si>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</si>
  <si>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</si>
  <si>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</si>
  <si>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</si>
  <si>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</si>
  <si>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</si>
  <si>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</si>
  <si>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</si>
  <si>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</si>
  <si>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</si>
  <si>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</si>
  <si>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</si>
  <si>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</si>
  <si>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</si>
  <si>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</si>
  <si>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</si>
  <si>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</si>
  <si>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</si>
  <si>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</si>
  <si>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</si>
  <si>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</si>
  <si>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</si>
  <si>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</si>
  <si>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</si>
  <si>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</si>
  <si>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</si>
  <si>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</si>
  <si>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</si>
  <si>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</si>
  <si>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</si>
  <si>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</si>
  <si>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</si>
  <si>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</si>
  <si>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</si>
  <si>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</si>
  <si>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</si>
  <si>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</si>
  <si>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</si>
  <si>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</si>
  <si>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</si>
  <si>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</si>
  <si>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</si>
  <si>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</si>
  <si>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</si>
  <si>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</si>
  <si>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</si>
  <si>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</si>
  <si>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</si>
  <si>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</si>
  <si>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</si>
  <si>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</si>
  <si>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</si>
  <si>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</si>
  <si>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</si>
  <si>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</si>
  <si>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</si>
  <si>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</si>
  <si>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</si>
  <si>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</si>
  <si>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</si>
  <si>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</si>
  <si>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</si>
  <si>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</si>
  <si>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</si>
  <si>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</si>
  <si>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</si>
  <si>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</si>
  <si>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</si>
  <si>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</si>
  <si>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</si>
  <si>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</si>
  <si>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</si>
  <si>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</si>
  <si>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</si>
  <si>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</si>
  <si>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</si>
  <si>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</si>
  <si>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</si>
  <si>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</si>
  <si>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</si>
  <si>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</si>
  <si>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</si>
  <si>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</si>
  <si>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</si>
  <si>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</si>
  <si>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</si>
  <si>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</si>
  <si>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</si>
  <si>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</si>
  <si>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</si>
  <si>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</si>
  <si>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</si>
  <si>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</si>
  <si>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</si>
  <si>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</si>
  <si>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</si>
  <si>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</si>
  <si>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</si>
  <si>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</si>
  <si>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</si>
  <si>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</si>
  <si>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</si>
  <si>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</si>
  <si>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</si>
  <si>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</si>
  <si>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</si>
  <si>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</si>
  <si>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</si>
  <si>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</si>
  <si>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</si>
  <si>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</si>
  <si>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</si>
  <si>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</si>
  <si>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</si>
  <si>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</si>
  <si>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</si>
  <si>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</si>
  <si>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</si>
  <si>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</si>
  <si>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</si>
  <si>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</si>
  <si>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</si>
  <si>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</si>
  <si>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</si>
  <si>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</si>
  <si>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</si>
  <si>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</si>
  <si>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</si>
  <si>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</si>
  <si>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</si>
  <si>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</si>
  <si>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</si>
  <si>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</si>
  <si>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</si>
  <si>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</si>
  <si>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</si>
  <si>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</si>
  <si>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</si>
  <si>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</si>
  <si>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</si>
  <si>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</si>
  <si>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</si>
  <si>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</si>
  <si>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</si>
  <si>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</si>
  <si>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</si>
  <si>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</si>
  <si>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</si>
  <si>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</si>
  <si>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</si>
  <si>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</si>
  <si>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</si>
  <si>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</si>
  <si>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</si>
  <si>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</si>
  <si>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</si>
  <si>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</si>
  <si>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</si>
  <si>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</si>
  <si>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</si>
  <si>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</si>
  <si>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</si>
  <si>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</si>
  <si>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</si>
  <si>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</si>
  <si>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</si>
  <si>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</si>
  <si>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</si>
  <si>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</si>
  <si>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</si>
  <si>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</si>
  <si>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</si>
  <si>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</si>
  <si>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</si>
  <si>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</si>
  <si>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</si>
  <si>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</si>
  <si>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</si>
  <si>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</si>
  <si>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</si>
  <si>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</si>
  <si>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</si>
  <si>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</si>
  <si>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</si>
  <si>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</si>
  <si>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</si>
  <si>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</si>
  <si>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</si>
  <si>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</si>
  <si>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</si>
  <si>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</si>
  <si>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</si>
  <si>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</si>
  <si>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</si>
  <si>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</si>
  <si>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</si>
  <si>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</si>
  <si>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</si>
  <si>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</si>
  <si>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</si>
  <si>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</si>
  <si>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</si>
  <si>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</si>
  <si>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</si>
  <si>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</si>
  <si>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</si>
  <si>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</si>
  <si>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</si>
  <si>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</si>
  <si>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</si>
  <si>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</si>
  <si>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</si>
  <si>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</si>
  <si>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</si>
  <si>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</si>
  <si>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</si>
  <si>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</si>
  <si>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</si>
  <si>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</si>
  <si>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</si>
  <si>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</si>
  <si>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</si>
  <si>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</si>
  <si>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</si>
  <si>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</si>
  <si>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</si>
  <si>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</si>
  <si>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</si>
  <si>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</si>
  <si>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</si>
  <si>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</si>
  <si>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</si>
  <si>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</si>
  <si>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</si>
  <si>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</si>
  <si>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</si>
  <si>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</si>
  <si>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</si>
  <si>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</si>
  <si>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</si>
  <si>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</si>
  <si>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</si>
  <si>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</si>
  <si>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</si>
  <si>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</si>
  <si>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</si>
  <si>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</si>
  <si>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</si>
  <si>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</si>
  <si>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</si>
  <si>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</si>
  <si>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</si>
  <si>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</si>
  <si>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</si>
  <si>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</si>
  <si>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</si>
  <si>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</si>
  <si>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</si>
  <si>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</si>
  <si>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</si>
  <si>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</si>
  <si>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</si>
  <si>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</si>
  <si>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</si>
  <si>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</si>
  <si>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</si>
  <si>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</si>
  <si>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</si>
  <si>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</si>
  <si>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</si>
  <si>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</si>
  <si>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</si>
  <si>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</si>
  <si>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</si>
  <si>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</si>
  <si>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</si>
  <si>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</si>
  <si>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</si>
  <si>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</si>
  <si>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</si>
  <si>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</si>
  <si>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</si>
  <si>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</si>
  <si>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</si>
  <si>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</si>
  <si>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</si>
  <si>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</si>
  <si>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</si>
  <si>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</si>
  <si>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</si>
  <si>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</si>
  <si>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</si>
  <si>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</si>
  <si>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</si>
  <si>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</si>
  <si>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</si>
  <si>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</si>
  <si>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</si>
  <si>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</si>
  <si>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</si>
  <si>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</si>
  <si>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</si>
  <si>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</si>
  <si>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</si>
  <si>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</si>
  <si>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</si>
  <si>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</si>
  <si>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</si>
  <si>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</si>
  <si>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</si>
  <si>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</si>
  <si>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</si>
  <si>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</si>
  <si>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</si>
  <si>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</si>
  <si>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</si>
  <si>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</si>
  <si>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</si>
  <si>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</si>
  <si>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</si>
  <si>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</si>
  <si>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</si>
  <si>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</si>
  <si>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</si>
  <si>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</si>
  <si>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</si>
  <si>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</si>
  <si>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</si>
  <si>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</si>
  <si>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</si>
  <si>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</si>
  <si>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</si>
  <si>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</si>
  <si>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</si>
  <si>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</si>
  <si>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</si>
  <si>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</si>
  <si>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</si>
  <si>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</si>
  <si>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</si>
  <si>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</si>
  <si>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</si>
  <si>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</si>
  <si>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</si>
  <si>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</si>
  <si>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</si>
  <si>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</si>
  <si>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</si>
  <si>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</si>
  <si>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</si>
  <si>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</si>
  <si>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</si>
  <si>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</si>
  <si>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</si>
  <si>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</si>
  <si>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</si>
  <si>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</si>
  <si>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</si>
  <si>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</si>
  <si>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</si>
  <si>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</si>
  <si>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</si>
  <si>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</si>
  <si>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</si>
  <si>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</si>
  <si>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</si>
  <si>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</si>
  <si>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</si>
  <si>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</si>
  <si>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</si>
  <si>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</si>
  <si>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</si>
  <si>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</si>
  <si>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</si>
  <si>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</si>
  <si>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</si>
  <si>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</si>
  <si>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</si>
  <si>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</si>
  <si>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</si>
  <si>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</si>
  <si>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</si>
  <si>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</si>
  <si>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</si>
  <si>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</si>
  <si>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</si>
  <si>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</si>
  <si>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</si>
  <si>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</si>
  <si>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</si>
  <si>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</si>
  <si>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</si>
  <si>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</si>
  <si>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</si>
  <si>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</si>
  <si>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</si>
  <si>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</si>
  <si>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</si>
  <si>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</si>
  <si>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</si>
  <si>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</si>
  <si>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</si>
  <si>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</si>
  <si>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</si>
  <si>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</si>
  <si>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</si>
  <si>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</si>
  <si>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</si>
  <si>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</si>
  <si>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</si>
  <si>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</si>
  <si>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</si>
  <si>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</si>
  <si>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</si>
  <si>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</si>
  <si>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</si>
  <si>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</si>
  <si>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</si>
  <si>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</si>
  <si>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</si>
  <si>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</si>
  <si>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</si>
  <si>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</si>
  <si>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</si>
  <si>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</si>
  <si>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</si>
  <si>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</si>
  <si>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</si>
  <si>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</si>
  <si>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</si>
  <si>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</si>
  <si>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</si>
  <si>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</si>
  <si>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</si>
  <si>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</si>
  <si>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</si>
  <si>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</si>
  <si>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</si>
  <si>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</si>
  <si>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</si>
  <si>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</si>
  <si>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</si>
  <si>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</si>
  <si>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</si>
  <si>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</si>
  <si>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</si>
  <si>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</si>
  <si>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</si>
  <si>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</si>
  <si>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</si>
  <si>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</si>
  <si>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</si>
  <si>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</si>
  <si>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</si>
  <si>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</si>
  <si>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</si>
  <si>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</si>
  <si>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</si>
  <si>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</si>
  <si>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</si>
  <si>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</si>
  <si>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</si>
  <si>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</si>
  <si>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</si>
  <si>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</si>
  <si>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</si>
  <si>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</si>
  <si>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</si>
  <si>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</si>
  <si>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</si>
  <si>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</si>
  <si>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</si>
  <si>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</si>
  <si>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</si>
  <si>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</si>
  <si>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</si>
  <si>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</si>
  <si>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</si>
  <si>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</si>
  <si>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</si>
  <si>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</si>
  <si>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</si>
  <si>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</si>
  <si>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</si>
  <si>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</si>
  <si>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</si>
  <si>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</si>
  <si>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</si>
  <si>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</si>
  <si>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</si>
  <si>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</si>
  <si>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</si>
  <si>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</si>
  <si>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</si>
  <si>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</si>
  <si>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</si>
  <si>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</si>
  <si>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</si>
  <si>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</si>
  <si>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</si>
  <si>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</si>
  <si>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</si>
  <si>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</si>
  <si>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</si>
  <si>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</si>
  <si>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</si>
  <si>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</si>
  <si>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</si>
  <si>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</si>
  <si>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</si>
  <si>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</si>
  <si>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</si>
  <si>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</si>
  <si>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</si>
  <si>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</si>
  <si>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</si>
  <si>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</si>
  <si>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</si>
  <si>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</si>
  <si>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</si>
  <si>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</si>
  <si>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</si>
  <si>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</si>
  <si>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</si>
  <si>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</si>
  <si>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</si>
  <si>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</si>
  <si>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</si>
  <si>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</si>
  <si>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</si>
  <si>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</si>
  <si>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</si>
  <si>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</si>
  <si>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</si>
  <si>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</si>
  <si>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</si>
  <si>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</si>
  <si>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</si>
  <si>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</si>
  <si>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</si>
  <si>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</si>
  <si>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</si>
  <si>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</si>
  <si>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</si>
  <si>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</si>
  <si>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</si>
  <si>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</si>
  <si>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</si>
  <si>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</si>
  <si>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</si>
  <si>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</si>
  <si>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</si>
  <si>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</si>
  <si>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</si>
  <si>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</si>
  <si>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</si>
  <si>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</si>
  <si>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</si>
  <si>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</si>
  <si>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</si>
  <si>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</si>
  <si>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</si>
  <si>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</si>
  <si>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</si>
  <si>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</si>
  <si>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</si>
  <si>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</si>
  <si>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</si>
  <si>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</si>
  <si>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</si>
  <si>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</si>
  <si>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</si>
  <si>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</si>
  <si>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</si>
  <si>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</si>
  <si>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</si>
  <si>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</si>
  <si>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</si>
  <si>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</si>
  <si>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</si>
  <si>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</si>
  <si>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</si>
  <si>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</si>
  <si>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</si>
  <si>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</si>
  <si>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</si>
  <si>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</si>
  <si>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</si>
  <si>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</si>
  <si>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</si>
  <si>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</si>
  <si>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</si>
  <si>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</si>
  <si>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</si>
  <si>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</si>
  <si>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</si>
  <si>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</si>
  <si>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</si>
  <si>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</si>
  <si>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</si>
  <si>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</si>
  <si>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</si>
  <si>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</si>
  <si>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</si>
  <si>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</si>
  <si>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</si>
  <si>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</si>
  <si>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</si>
  <si>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</si>
  <si>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</si>
  <si>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</si>
  <si>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</si>
  <si>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</si>
  <si>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</si>
  <si>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</si>
  <si>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</si>
  <si>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</si>
  <si>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</si>
  <si>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</si>
  <si>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</si>
  <si>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</si>
  <si>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</si>
  <si>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</si>
  <si>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</si>
  <si>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</si>
  <si>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</si>
  <si>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</si>
  <si>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</si>
  <si>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</si>
  <si>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</si>
  <si>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</si>
  <si>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</si>
  <si>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</si>
  <si>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</si>
  <si>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</si>
  <si>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</si>
  <si>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</si>
  <si>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</si>
  <si>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</si>
  <si>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</si>
  <si>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</si>
  <si>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</si>
  <si>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</si>
  <si>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</si>
  <si>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</si>
  <si>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</si>
  <si>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</si>
  <si>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</si>
  <si>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</si>
  <si>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</si>
  <si>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</si>
  <si>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</si>
  <si>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</si>
  <si>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</si>
  <si>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</si>
  <si>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</si>
  <si>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</si>
  <si>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</si>
  <si>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</si>
  <si>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</si>
  <si>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</si>
  <si>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</si>
  <si>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</si>
  <si>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</si>
  <si>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</si>
  <si>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</si>
  <si>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</si>
  <si>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</si>
  <si>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</si>
  <si>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</si>
  <si>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</si>
  <si>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</si>
  <si>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</si>
  <si>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</si>
  <si>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</si>
  <si>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</si>
  <si>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</si>
  <si>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</si>
  <si>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</si>
  <si>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</si>
  <si>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</si>
  <si>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</si>
  <si>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</si>
  <si>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</si>
  <si>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</si>
  <si>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</si>
  <si>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</si>
  <si>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</si>
  <si>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</si>
  <si>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</si>
  <si>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</si>
  <si>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</si>
  <si>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</si>
  <si>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</si>
  <si>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</si>
  <si>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</si>
  <si>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</si>
  <si>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</si>
  <si>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</si>
  <si>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</si>
  <si>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</si>
  <si>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</si>
  <si>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</si>
  <si>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</si>
  <si>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</si>
  <si>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</si>
  <si>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</si>
  <si>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</si>
  <si>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</si>
  <si>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</si>
  <si>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</si>
  <si>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</si>
  <si>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</si>
  <si>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</si>
  <si>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</si>
  <si>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</si>
  <si>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</si>
  <si>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</si>
  <si>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</si>
  <si>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</si>
  <si>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</si>
  <si>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</si>
  <si>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</si>
  <si>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</si>
  <si>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</si>
  <si>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</si>
  <si>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</si>
  <si>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</si>
  <si>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</si>
  <si>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</si>
  <si>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</si>
  <si>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</si>
  <si>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</si>
  <si>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</si>
  <si>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</si>
  <si>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</si>
  <si>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</si>
  <si>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</si>
  <si>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</si>
  <si>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</si>
  <si>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</si>
  <si>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</si>
  <si>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</si>
  <si>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</si>
  <si>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</si>
  <si>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</si>
  <si>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</si>
  <si>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</si>
  <si>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</si>
  <si>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</si>
  <si>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</si>
  <si>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</si>
  <si>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</si>
  <si>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</si>
  <si>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</si>
  <si>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</si>
  <si>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</si>
  <si>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</si>
  <si>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</si>
  <si>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</si>
  <si>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</si>
  <si>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</si>
  <si>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</si>
  <si>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</si>
  <si>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</si>
  <si>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</si>
  <si>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</si>
  <si>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</si>
  <si>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</si>
  <si>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</si>
  <si>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</si>
  <si>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</si>
  <si>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</si>
  <si>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</si>
  <si>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</si>
  <si>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</si>
  <si>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</si>
  <si>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</si>
  <si>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</si>
  <si>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</si>
  <si>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</si>
  <si>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</si>
  <si>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</si>
  <si>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</si>
  <si>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</si>
  <si>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</si>
  <si>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</si>
  <si>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</si>
  <si>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</si>
  <si>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</si>
  <si>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</si>
  <si>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</si>
  <si>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</si>
  <si>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</si>
  <si>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</si>
  <si>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</si>
  <si>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</si>
  <si>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</si>
  <si>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</si>
  <si>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</si>
  <si>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</si>
  <si>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</si>
  <si>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</si>
  <si>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</si>
  <si>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</si>
  <si>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</si>
  <si>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</si>
  <si>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</si>
  <si>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</si>
  <si>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</si>
  <si>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</si>
  <si>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</si>
  <si>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</si>
  <si>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</si>
  <si>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</si>
  <si>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</si>
  <si>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</si>
  <si>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</si>
  <si>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</si>
  <si>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</si>
  <si>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</si>
  <si>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</si>
  <si>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</si>
  <si>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</si>
  <si>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</si>
  <si>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</si>
  <si>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</si>
  <si>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</si>
  <si>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</si>
  <si>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</si>
  <si>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</si>
  <si>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</si>
  <si>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</si>
  <si>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</si>
  <si>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</si>
  <si>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</si>
  <si>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</si>
  <si>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</si>
  <si>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</si>
  <si>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</si>
  <si>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</si>
  <si>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</si>
  <si>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</si>
  <si>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</si>
  <si>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</si>
  <si>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</si>
  <si>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</si>
  <si>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</si>
  <si>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</si>
  <si>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</si>
  <si>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</si>
  <si>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</si>
  <si>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</si>
  <si>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</si>
  <si>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</si>
  <si>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</si>
  <si>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</si>
  <si>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</si>
  <si>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</si>
  <si>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</si>
  <si>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</si>
  <si>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</si>
  <si>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</si>
  <si>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</si>
  <si>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</si>
  <si>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</si>
  <si>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</si>
  <si>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</si>
  <si>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</si>
  <si>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</si>
  <si>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</si>
  <si>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</si>
  <si>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</si>
  <si>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</si>
  <si>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</si>
  <si>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</si>
  <si>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</si>
  <si>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</si>
  <si>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</si>
  <si>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</si>
  <si>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</si>
  <si>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</si>
  <si>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</si>
  <si>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</si>
  <si>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</si>
  <si>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</si>
  <si>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</si>
  <si>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</si>
  <si>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</si>
  <si>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</si>
  <si>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</si>
  <si>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</si>
  <si>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</si>
  <si>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</si>
  <si>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</si>
  <si>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</si>
  <si>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</si>
  <si>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</si>
  <si>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</si>
  <si>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</si>
  <si>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</si>
  <si>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</si>
  <si>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</si>
  <si>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</si>
  <si>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</si>
  <si>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</si>
  <si>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</si>
  <si>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</si>
  <si>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</si>
  <si>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</si>
  <si>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</si>
  <si>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</si>
  <si>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</si>
  <si>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</si>
  <si>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</si>
  <si>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</si>
  <si>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</si>
  <si>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</si>
  <si>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</si>
  <si>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</si>
  <si>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</si>
  <si>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</si>
  <si>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</si>
  <si>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</si>
  <si>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</si>
  <si>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</si>
  <si>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</si>
  <si>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</si>
  <si>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</si>
  <si>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</si>
  <si>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</si>
  <si>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</si>
  <si>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</si>
  <si>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</si>
  <si>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</si>
  <si>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</si>
  <si>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</si>
  <si>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</si>
  <si>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</si>
  <si>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</si>
  <si>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</si>
  <si>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</si>
  <si>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</si>
  <si>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</si>
  <si>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</si>
  <si>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</si>
  <si>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</si>
  <si>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</si>
  <si>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</si>
  <si>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</si>
  <si>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</si>
  <si>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</si>
  <si>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</si>
  <si>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</si>
  <si>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</si>
  <si>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</si>
  <si>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</si>
  <si>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</si>
  <si>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</si>
  <si>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</si>
  <si>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</si>
  <si>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</si>
  <si>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</si>
  <si>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</si>
  <si>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</si>
  <si>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</si>
  <si>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</si>
  <si>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</si>
  <si>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</si>
  <si>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</si>
  <si>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</si>
  <si>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</si>
  <si>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</si>
  <si>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</si>
  <si>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</si>
  <si>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</si>
  <si>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</si>
  <si>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</si>
  <si>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</si>
  <si>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</si>
  <si>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</si>
  <si>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</si>
  <si>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</si>
  <si>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</si>
  <si>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</si>
  <si>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</si>
  <si>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</si>
  <si>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</si>
  <si>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</si>
  <si>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</si>
  <si>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</si>
  <si>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</si>
  <si>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</si>
  <si>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</si>
  <si>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</si>
  <si>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</si>
  <si>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</si>
  <si>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</si>
  <si>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</si>
  <si>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</si>
  <si>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</si>
  <si>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</si>
  <si>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</si>
  <si>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</si>
  <si>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</si>
  <si>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</si>
  <si>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</si>
  <si>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</si>
  <si>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</si>
  <si>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</si>
  <si>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</si>
  <si>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</si>
  <si>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</si>
  <si>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</si>
  <si>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</si>
  <si>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</si>
  <si>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</si>
  <si>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</si>
  <si>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</si>
  <si>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</si>
  <si>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</si>
  <si>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</si>
  <si>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</si>
  <si>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</si>
  <si>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</si>
  <si>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</si>
  <si>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</si>
  <si>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</si>
  <si>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</si>
  <si>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</si>
  <si>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</si>
  <si>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</si>
  <si>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</si>
  <si>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</si>
  <si>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</si>
  <si>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</si>
  <si>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</si>
  <si>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</si>
  <si>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</si>
  <si>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</si>
  <si>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</si>
  <si>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</si>
  <si>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</si>
  <si>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</si>
  <si>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</si>
  <si>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</si>
  <si>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</si>
  <si>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</si>
  <si>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</si>
  <si>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</si>
  <si>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</si>
  <si>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</si>
  <si>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</si>
  <si>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</si>
  <si>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</si>
  <si>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</si>
  <si>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</si>
  <si>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</si>
  <si>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</si>
  <si>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</si>
  <si>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</si>
  <si>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</si>
  <si>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</si>
  <si>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</si>
  <si>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</si>
  <si>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</si>
  <si>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</si>
  <si>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</si>
  <si>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</si>
  <si>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</si>
  <si>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</si>
  <si>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</si>
  <si>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</si>
  <si>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</si>
  <si>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</si>
  <si>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</si>
  <si>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</si>
  <si>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</si>
  <si>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</si>
  <si>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</si>
  <si>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</si>
  <si>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</si>
  <si>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</si>
  <si>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</si>
  <si>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</si>
  <si>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</si>
  <si>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</si>
  <si>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</si>
  <si>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</si>
  <si>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</si>
  <si>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</si>
  <si>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</si>
  <si>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</si>
  <si>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</si>
  <si>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</si>
  <si>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</si>
  <si>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</si>
  <si>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</si>
  <si>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</si>
  <si>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</si>
  <si>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</si>
  <si>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</si>
  <si>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</si>
  <si>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</si>
  <si>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</si>
  <si>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</si>
  <si>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</si>
  <si>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</si>
  <si>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</si>
  <si>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</si>
  <si>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</si>
  <si>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</si>
  <si>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</si>
  <si>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</si>
  <si>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</si>
  <si>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</si>
  <si>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</si>
  <si>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</si>
  <si>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</si>
  <si>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</si>
  <si>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</si>
  <si>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</si>
  <si>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</si>
  <si>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</si>
  <si>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</si>
  <si>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</si>
  <si>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</si>
  <si>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</si>
  <si>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</si>
  <si>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</si>
  <si>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</si>
  <si>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</si>
  <si>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</si>
  <si>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</si>
  <si>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</si>
  <si>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</si>
  <si>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</si>
  <si>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</si>
  <si>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</si>
  <si>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</si>
  <si>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</si>
  <si>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</si>
  <si>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</si>
  <si>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</si>
  <si>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</si>
  <si>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</si>
  <si>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</si>
  <si>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</si>
  <si>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</si>
  <si>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</si>
  <si>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</si>
  <si>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</si>
  <si>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</si>
  <si>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</si>
  <si>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</si>
  <si>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</si>
  <si>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</si>
  <si>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</si>
  <si>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</si>
  <si>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</si>
  <si>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</si>
  <si>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</si>
  <si>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</si>
  <si>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</si>
  <si>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</si>
  <si>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</si>
  <si>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</si>
  <si>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</si>
  <si>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</si>
  <si>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</si>
  <si>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</si>
  <si>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</si>
  <si>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</si>
  <si>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</si>
  <si>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</si>
  <si>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</si>
  <si>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</si>
  <si>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</si>
  <si>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</si>
  <si>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</si>
  <si>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</si>
  <si>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</si>
  <si>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</si>
  <si>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</si>
  <si>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</si>
  <si>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</si>
  <si>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</si>
  <si>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</si>
  <si>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</si>
  <si>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</si>
  <si>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</si>
  <si>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</si>
  <si>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</si>
  <si>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</si>
  <si>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</si>
  <si>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</si>
  <si>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</si>
  <si>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</si>
  <si>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</si>
  <si>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</si>
  <si>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</si>
  <si>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</si>
  <si>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</si>
  <si>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</si>
  <si>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</si>
  <si>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</si>
  <si>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</si>
  <si>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</si>
  <si>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</si>
  <si>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</si>
  <si>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</si>
  <si>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</si>
  <si>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</si>
  <si>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</si>
  <si>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</si>
  <si>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</si>
  <si>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</si>
  <si>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</si>
  <si>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</si>
  <si>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</si>
  <si>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</si>
  <si>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</si>
  <si>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</si>
  <si>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</si>
  <si>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</si>
  <si>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</si>
  <si>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</si>
  <si>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</si>
  <si>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</si>
  <si>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</si>
  <si>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</si>
  <si>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</si>
  <si>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</si>
  <si>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</si>
  <si>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</si>
  <si>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</si>
  <si>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</si>
  <si>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</si>
  <si>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</si>
  <si>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</si>
  <si>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</si>
  <si>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</si>
  <si>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</si>
  <si>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</si>
  <si>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</si>
  <si>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</si>
  <si>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</si>
  <si>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</si>
  <si>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</si>
  <si>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</si>
  <si>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</si>
  <si>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</si>
  <si>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</si>
  <si>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</si>
  <si>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</si>
  <si>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</si>
  <si>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</si>
  <si>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</si>
  <si>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</si>
  <si>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</si>
  <si>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</si>
  <si>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</si>
  <si>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</si>
  <si>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</si>
  <si>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</si>
  <si>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</si>
  <si>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</si>
  <si>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</si>
  <si>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</si>
  <si>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</si>
  <si>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</si>
  <si>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</si>
  <si>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</si>
  <si>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</si>
  <si>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</si>
  <si>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</si>
  <si>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</si>
  <si>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</si>
  <si>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</si>
  <si>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</si>
  <si>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</si>
  <si>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</si>
  <si>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</si>
  <si>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</si>
  <si>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</si>
  <si>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</si>
  <si>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</si>
  <si>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</si>
  <si>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</si>
  <si>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</si>
  <si>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</si>
  <si>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</si>
  <si>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</si>
  <si>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</si>
  <si>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</si>
  <si>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</si>
  <si>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</si>
  <si>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</si>
  <si>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</si>
  <si>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</si>
  <si>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</si>
  <si>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</si>
  <si>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</si>
  <si>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</si>
  <si>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</si>
  <si>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</si>
  <si>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</si>
  <si>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</si>
  <si>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</si>
  <si>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</si>
  <si>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</si>
  <si>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</si>
  <si>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</si>
  <si>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</si>
  <si>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</si>
  <si>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</si>
  <si>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</si>
  <si>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</si>
  <si>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</si>
  <si>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</si>
  <si>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</si>
  <si>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</si>
  <si>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</si>
  <si>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</si>
  <si>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</si>
  <si>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</si>
  <si>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</si>
  <si>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</si>
  <si>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</si>
  <si>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</si>
  <si>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</si>
  <si>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</si>
  <si>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</si>
  <si>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</si>
  <si>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</si>
  <si>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</si>
  <si>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</si>
  <si>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</si>
  <si>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</si>
  <si>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</si>
  <si>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</si>
  <si>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</si>
  <si>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</si>
  <si>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</si>
  <si>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</si>
  <si>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</si>
  <si>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</si>
  <si>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</si>
  <si>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</si>
  <si>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</si>
  <si>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</si>
  <si>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</si>
  <si>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</si>
  <si>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</si>
  <si>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</si>
  <si>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</si>
  <si>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</si>
  <si>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</si>
  <si>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</si>
  <si>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</si>
  <si>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</si>
  <si>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</si>
  <si>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</si>
  <si>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</si>
  <si>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</si>
  <si>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</si>
  <si>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</si>
  <si>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</si>
  <si>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</si>
  <si>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</si>
  <si>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</si>
  <si>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</si>
  <si>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</si>
  <si>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</si>
  <si>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</si>
  <si>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</si>
  <si>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</si>
  <si>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</si>
  <si>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</si>
  <si>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</si>
  <si>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</si>
  <si>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</si>
  <si>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</si>
  <si>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</si>
  <si>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</si>
  <si>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</si>
  <si>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</si>
  <si>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</si>
  <si>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</si>
  <si>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</si>
  <si>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</si>
  <si>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</si>
  <si>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</si>
  <si>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</si>
  <si>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</si>
  <si>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</si>
  <si>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</si>
  <si>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</si>
  <si>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</si>
  <si>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</si>
  <si>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</si>
  <si>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</si>
  <si>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</si>
  <si>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</si>
  <si>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</si>
  <si>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</si>
  <si>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</si>
  <si>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</si>
  <si>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</si>
  <si>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</si>
  <si>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</si>
  <si>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</si>
  <si>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</si>
  <si>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</si>
  <si>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</si>
  <si>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</si>
  <si>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</si>
  <si>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</si>
  <si>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</si>
  <si>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</si>
  <si>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</si>
  <si>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</si>
  <si>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</si>
  <si>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</si>
  <si>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</si>
  <si>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</si>
  <si>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</si>
  <si>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</si>
  <si>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</si>
  <si>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</si>
  <si>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</si>
  <si>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</si>
  <si>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</si>
  <si>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</si>
  <si>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</si>
  <si>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</si>
  <si>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</si>
  <si>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</si>
  <si>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</si>
  <si>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</si>
  <si>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</si>
  <si>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</si>
  <si>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</si>
  <si>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</si>
  <si>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</si>
  <si>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</si>
  <si>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</si>
  <si>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</si>
  <si>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</si>
  <si>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</si>
  <si>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</si>
  <si>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</si>
  <si>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</si>
  <si>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</si>
  <si>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</si>
  <si>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</si>
  <si>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</si>
  <si>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</si>
  <si>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</si>
  <si>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</si>
  <si>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</si>
  <si>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</si>
  <si>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</si>
  <si>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</si>
  <si>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</si>
  <si>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</si>
  <si>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</si>
  <si>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</si>
  <si>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</si>
  <si>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</si>
  <si>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</si>
  <si>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</si>
  <si>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</si>
  <si>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</si>
  <si>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</si>
  <si>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</si>
  <si>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</si>
  <si>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</si>
  <si>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</si>
  <si>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</si>
  <si>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</si>
  <si>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</si>
  <si>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</si>
  <si>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</si>
  <si>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</si>
  <si>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</si>
  <si>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</si>
  <si>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</si>
  <si>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</si>
  <si>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</si>
  <si>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</si>
  <si>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</si>
  <si>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</si>
  <si>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</si>
  <si>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</si>
  <si>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</si>
  <si>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</si>
  <si>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</si>
  <si>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</si>
  <si>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</si>
  <si>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</si>
  <si>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</si>
  <si>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</si>
  <si>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</si>
  <si>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</si>
  <si>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</si>
  <si>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</si>
  <si>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</si>
  <si>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</si>
  <si>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</si>
  <si>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</si>
  <si>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</si>
  <si>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</si>
  <si>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</si>
  <si>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</si>
  <si>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</si>
  <si>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</si>
  <si>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</si>
  <si>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</si>
  <si>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</si>
  <si>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</si>
  <si>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</si>
  <si>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</si>
  <si>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</si>
  <si>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</si>
  <si>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</si>
  <si>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</si>
  <si>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</si>
  <si>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</si>
  <si>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</si>
  <si>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</si>
  <si>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</si>
  <si>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</si>
  <si>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</si>
  <si>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</si>
  <si>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</si>
  <si>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</si>
  <si>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</si>
  <si>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</si>
  <si>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</si>
  <si>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</si>
  <si>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</si>
  <si>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</si>
  <si>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</si>
  <si>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</si>
  <si>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</si>
  <si>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</si>
  <si>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</si>
  <si>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</si>
  <si>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</si>
  <si>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</si>
  <si>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</si>
  <si>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</si>
  <si>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</si>
  <si>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</si>
  <si>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</si>
  <si>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</si>
  <si>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</si>
  <si>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</si>
  <si>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</si>
  <si>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</si>
  <si>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</si>
  <si>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</si>
  <si>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</si>
  <si>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</si>
  <si>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</si>
  <si>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</si>
  <si>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</si>
  <si>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</si>
  <si>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</si>
  <si>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</si>
  <si>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</si>
  <si>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</si>
  <si>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</si>
  <si>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</si>
  <si>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</si>
  <si>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</si>
  <si>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</si>
  <si>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</si>
  <si>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</si>
  <si>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</si>
  <si>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</si>
  <si>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</si>
  <si>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</si>
  <si>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</si>
  <si>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</si>
  <si>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</si>
  <si>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</si>
  <si>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</si>
  <si>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</si>
  <si>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</si>
  <si>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</si>
  <si>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</si>
  <si>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</si>
  <si>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</si>
  <si>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</si>
  <si>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</si>
  <si>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</si>
  <si>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</si>
  <si>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</si>
  <si>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</si>
  <si>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</si>
  <si>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</si>
  <si>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</si>
  <si>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</si>
  <si>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</si>
  <si>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</si>
  <si>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</si>
  <si>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</si>
  <si>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</si>
  <si>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</si>
  <si>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</si>
  <si>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</si>
  <si>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</si>
  <si>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</si>
  <si>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</si>
  <si>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</si>
  <si>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</si>
  <si>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</si>
  <si>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</si>
  <si>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</si>
  <si>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</si>
  <si>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</si>
  <si>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</si>
  <si>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</si>
  <si>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</si>
  <si>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</si>
  <si>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</si>
  <si>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</si>
  <si>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</si>
  <si>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</si>
  <si>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</si>
  <si>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</si>
  <si>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</si>
  <si>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</si>
  <si>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</si>
  <si>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</si>
  <si>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</si>
  <si>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</si>
  <si>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</si>
  <si>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</si>
  <si>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</si>
  <si>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</si>
  <si>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</si>
  <si>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</si>
  <si>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</si>
  <si>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</si>
  <si>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</si>
  <si>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</si>
  <si>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</si>
  <si>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</si>
  <si>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</si>
  <si>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</si>
  <si>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</si>
  <si>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</si>
  <si>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</si>
  <si>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</si>
  <si>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</si>
  <si>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</si>
  <si>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</si>
  <si>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</si>
  <si>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</si>
  <si>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</si>
  <si>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</si>
  <si>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</si>
  <si>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</si>
  <si>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</si>
  <si>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</si>
  <si>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</si>
  <si>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</si>
  <si>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</si>
  <si>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</si>
  <si>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</si>
  <si>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</si>
  <si>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</si>
  <si>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</si>
  <si>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</si>
  <si>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</si>
  <si>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</si>
  <si>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</si>
  <si>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</si>
  <si>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</si>
  <si>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</si>
  <si>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</si>
  <si>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</si>
  <si>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</si>
  <si>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</si>
  <si>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</si>
  <si>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</si>
  <si>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</si>
  <si>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</si>
  <si>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</si>
  <si>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</si>
  <si>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</si>
  <si>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</si>
  <si>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</si>
  <si>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</si>
  <si>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</si>
  <si>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</si>
  <si>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</si>
  <si>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</si>
  <si>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</si>
  <si>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</si>
  <si>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</si>
  <si>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</si>
  <si>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</si>
  <si>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</si>
  <si>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</si>
  <si>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</si>
  <si>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</si>
  <si>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</si>
  <si>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</si>
  <si>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</si>
  <si>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</si>
  <si>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</si>
  <si>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</si>
  <si>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</si>
  <si>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</si>
  <si>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</si>
  <si>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</si>
  <si>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</si>
  <si>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</si>
  <si>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</si>
  <si>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</si>
  <si>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</si>
  <si>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</si>
  <si>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</si>
  <si>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</si>
  <si>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</si>
  <si>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</si>
  <si>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</si>
  <si>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</si>
  <si>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</si>
  <si>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</si>
  <si>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</si>
  <si>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</si>
  <si>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</si>
  <si>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</si>
  <si>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</si>
  <si>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</si>
  <si>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</si>
  <si>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</si>
  <si>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</si>
  <si>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</si>
  <si>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</si>
  <si>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</si>
  <si>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</si>
  <si>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</si>
  <si>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</si>
  <si>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</si>
  <si>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</si>
  <si>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</si>
  <si>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</si>
  <si>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</si>
  <si>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</si>
  <si>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</si>
  <si>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</si>
  <si>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</si>
  <si>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</si>
  <si>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</si>
  <si>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</si>
  <si>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</si>
  <si>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</si>
  <si>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</si>
  <si>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</si>
  <si>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</si>
  <si>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</si>
  <si>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</si>
  <si>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</si>
  <si>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</si>
  <si>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</si>
  <si>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</si>
  <si>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</si>
  <si>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</si>
  <si>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</si>
  <si>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</si>
  <si>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</si>
  <si>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</si>
  <si>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</si>
  <si>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</si>
  <si>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</si>
  <si>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</si>
  <si>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</si>
  <si>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</si>
  <si>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</si>
  <si>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</si>
  <si>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</si>
  <si>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</si>
  <si>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</si>
  <si>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</si>
  <si>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</si>
  <si>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</si>
  <si>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</si>
  <si>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</si>
  <si>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</si>
  <si>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</si>
  <si>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</si>
  <si>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</si>
  <si>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</si>
  <si>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</si>
  <si>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</si>
  <si>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</si>
  <si>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</si>
  <si>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</si>
  <si>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</si>
  <si>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</si>
  <si>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</si>
  <si>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</si>
  <si>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</si>
  <si>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</si>
  <si>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</si>
  <si>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</si>
  <si>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</si>
  <si>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</si>
  <si>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</si>
  <si>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</si>
  <si>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</si>
  <si>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</si>
  <si>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</si>
  <si>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</si>
  <si>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</si>
  <si>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</si>
  <si>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</si>
  <si>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</si>
  <si>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</si>
  <si>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</si>
  <si>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</si>
  <si>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</si>
  <si>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</si>
  <si>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</si>
  <si>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</si>
  <si>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</si>
  <si>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</si>
  <si>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</si>
  <si>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</si>
  <si>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</si>
  <si>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</si>
  <si>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</si>
  <si>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</si>
  <si>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</si>
  <si>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</si>
  <si>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</si>
  <si>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</si>
  <si>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</si>
  <si>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</si>
  <si>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</si>
  <si>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</si>
  <si>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</si>
  <si>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</si>
  <si>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</si>
  <si>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</si>
  <si>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</si>
  <si>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</si>
  <si>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</si>
  <si>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</si>
  <si>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</si>
  <si>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</si>
  <si>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</si>
  <si>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</si>
  <si>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</si>
  <si>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</si>
  <si>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</si>
  <si>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</si>
  <si>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</si>
  <si>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</si>
  <si>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</si>
  <si>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</si>
  <si>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</si>
  <si>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</si>
  <si>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</si>
  <si>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</si>
  <si>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</si>
  <si>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</si>
  <si>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</si>
  <si>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</si>
  <si>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</si>
  <si>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</si>
  <si>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</si>
  <si>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</si>
  <si>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</si>
  <si>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</si>
  <si>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</si>
  <si>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</si>
  <si>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</si>
  <si>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</si>
  <si>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</si>
  <si>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</si>
  <si>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</si>
  <si>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</si>
  <si>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</si>
  <si>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</si>
  <si>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</si>
  <si>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</si>
  <si>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</si>
  <si>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</si>
  <si>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</si>
  <si>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</si>
  <si>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</si>
  <si>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</si>
  <si>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</si>
  <si>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</si>
  <si>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</si>
  <si>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</si>
  <si>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</si>
  <si>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</si>
  <si>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</si>
  <si>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</si>
  <si>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</si>
  <si>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</si>
  <si>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</si>
  <si>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</si>
  <si>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</si>
  <si>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</si>
  <si>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</si>
  <si>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</si>
  <si>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</si>
  <si>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</si>
  <si>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</si>
  <si>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</si>
  <si>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</si>
  <si>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</si>
  <si>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</si>
  <si>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</si>
  <si>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</si>
  <si>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</si>
  <si>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</si>
  <si>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</si>
  <si>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</si>
  <si>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</si>
  <si>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</si>
  <si>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</si>
  <si>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</si>
  <si>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</si>
  <si>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</si>
  <si>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</si>
  <si>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</si>
  <si>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</si>
  <si>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</si>
  <si>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</si>
  <si>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</si>
  <si>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</si>
  <si>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</si>
  <si>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</si>
  <si>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</si>
  <si>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</si>
  <si>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</si>
  <si>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</si>
  <si>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</si>
  <si>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</si>
  <si>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</si>
  <si>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</si>
  <si>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</si>
  <si>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</si>
  <si>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</si>
  <si>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</si>
  <si>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</si>
  <si>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</si>
  <si>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</si>
  <si>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</si>
  <si>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</si>
  <si>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</si>
  <si>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</si>
  <si>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</si>
  <si>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</si>
  <si>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</si>
  <si>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</si>
  <si>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</si>
  <si>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</si>
  <si>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</si>
  <si>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</si>
  <si>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</si>
  <si>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</si>
  <si>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</si>
  <si>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</si>
  <si>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</si>
  <si>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</si>
  <si>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</si>
  <si>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</si>
  <si>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</si>
  <si>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</si>
  <si>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</si>
  <si>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</si>
  <si>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</si>
  <si>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</si>
  <si>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</si>
  <si>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</si>
  <si>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</si>
  <si>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</si>
  <si>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</si>
  <si>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</si>
  <si>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</si>
  <si>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</si>
  <si>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</si>
  <si>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</si>
  <si>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</si>
  <si>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</si>
  <si>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</si>
  <si>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</si>
  <si>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</si>
  <si>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</si>
  <si>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</si>
  <si>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</si>
  <si>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</si>
  <si>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</si>
  <si>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</si>
  <si>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</si>
  <si>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</si>
  <si>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</si>
  <si>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</si>
  <si>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</si>
  <si>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</si>
  <si>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</si>
  <si>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</si>
  <si>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</si>
  <si>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</si>
  <si>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</si>
  <si>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</si>
  <si>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</si>
  <si>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</si>
  <si>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</si>
  <si>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</si>
  <si>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</si>
  <si>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</si>
  <si>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</si>
  <si>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</si>
  <si>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</si>
  <si>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</si>
  <si>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</si>
  <si>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</si>
  <si>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</si>
  <si>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</si>
  <si>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</si>
  <si>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</si>
  <si>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</si>
  <si>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</si>
  <si>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</si>
  <si>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</si>
  <si>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</si>
  <si>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</si>
  <si>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</si>
  <si>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</si>
  <si>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</si>
  <si>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</si>
  <si>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</si>
  <si>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</si>
  <si>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</si>
  <si>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</si>
  <si>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</si>
  <si>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</si>
  <si>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</si>
  <si>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</si>
  <si>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</si>
  <si>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</si>
  <si>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</si>
  <si>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</si>
  <si>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</si>
  <si>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</si>
  <si>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</si>
  <si>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</si>
  <si>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</si>
  <si>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</si>
  <si>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</si>
  <si>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</si>
  <si>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</si>
  <si>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</si>
  <si>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</si>
  <si>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</si>
  <si>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</si>
  <si>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</si>
  <si>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</si>
  <si>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</si>
  <si>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</si>
  <si>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</si>
  <si>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</si>
  <si>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</si>
  <si>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</si>
  <si>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</si>
  <si>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</si>
  <si>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</si>
  <si>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</si>
  <si>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</si>
  <si>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</si>
  <si>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</si>
  <si>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</si>
  <si>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</si>
  <si>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</si>
  <si>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</si>
  <si>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</si>
  <si>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</si>
  <si>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</si>
  <si>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</si>
  <si>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</si>
  <si>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</si>
  <si>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</si>
  <si>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</si>
  <si>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</si>
  <si>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</si>
  <si>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</si>
  <si>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</si>
  <si>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</si>
  <si>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</si>
  <si>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</si>
  <si>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</si>
  <si>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</si>
  <si>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</si>
  <si>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</si>
  <si>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</si>
  <si>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</si>
  <si>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</si>
  <si>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</si>
  <si>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</si>
  <si>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</si>
  <si>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</si>
  <si>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</si>
  <si>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</si>
  <si>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</si>
  <si>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</si>
  <si>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</si>
  <si>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</si>
  <si>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</si>
  <si>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</si>
  <si>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</si>
  <si>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</si>
  <si>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</si>
  <si>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</si>
  <si>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</si>
  <si>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</si>
  <si>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</si>
  <si>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</si>
  <si>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</si>
  <si>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</si>
  <si>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</si>
  <si>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</si>
  <si>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</si>
  <si>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</si>
  <si>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</si>
  <si>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</si>
  <si>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</si>
  <si>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</si>
  <si>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</si>
  <si>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</si>
  <si>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</si>
  <si>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</si>
  <si>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</si>
  <si>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</si>
  <si>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</si>
  <si>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</si>
  <si>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</si>
  <si>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</si>
  <si>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</si>
  <si>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</si>
  <si>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</si>
  <si>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</si>
  <si>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</si>
  <si>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</si>
  <si>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</si>
  <si>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</si>
  <si>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</si>
  <si>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</si>
  <si>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</si>
  <si>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</si>
  <si>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</si>
  <si>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</si>
  <si>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</si>
  <si>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</si>
  <si>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</si>
  <si>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</si>
  <si>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</si>
  <si>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</si>
  <si>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</si>
  <si>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</si>
  <si>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</si>
  <si>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</si>
  <si>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</si>
  <si>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</si>
  <si>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</si>
  <si>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</si>
  <si>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</si>
  <si>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</si>
  <si>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</si>
  <si>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</si>
  <si>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</si>
  <si>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</si>
  <si>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</si>
  <si>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</si>
  <si>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</si>
  <si>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</si>
  <si>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</si>
  <si>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</si>
  <si>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</si>
  <si>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</si>
  <si>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</si>
  <si>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</si>
  <si>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</si>
  <si>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</si>
  <si>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</si>
  <si>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</si>
  <si>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</si>
  <si>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</si>
  <si>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</si>
  <si>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</si>
  <si>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</si>
  <si>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</si>
  <si>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</si>
  <si>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</si>
  <si>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</si>
  <si>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</si>
  <si>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</si>
  <si>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</si>
  <si>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</si>
  <si>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</si>
  <si>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</si>
  <si>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</si>
  <si>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</si>
  <si>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</si>
  <si>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</si>
  <si>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</si>
  <si>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</si>
  <si>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</si>
  <si>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</si>
  <si>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</si>
  <si>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</si>
  <si>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</si>
  <si>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</si>
  <si>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</si>
  <si>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</si>
  <si>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</si>
  <si>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</si>
  <si>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</si>
  <si>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</si>
  <si>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</si>
  <si>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</si>
  <si>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</si>
  <si>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</si>
  <si>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</si>
  <si>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</si>
  <si>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</si>
  <si>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</si>
  <si>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</si>
  <si>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</si>
  <si>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</si>
  <si>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</si>
  <si>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</si>
  <si>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</si>
  <si>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</si>
  <si>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</si>
  <si>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</si>
  <si>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</si>
  <si>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</si>
  <si>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</si>
  <si>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</si>
  <si>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</si>
  <si>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</si>
  <si>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</si>
  <si>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</si>
  <si>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</si>
  <si>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</si>
  <si>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</si>
  <si>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</si>
  <si>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</si>
  <si>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</si>
  <si>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</si>
  <si>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</si>
  <si>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</si>
  <si>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</si>
  <si>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</si>
  <si>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</si>
  <si>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</si>
  <si>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</si>
  <si>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</si>
  <si>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</si>
  <si>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</si>
  <si>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</si>
  <si>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</si>
  <si>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</si>
  <si>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</si>
  <si>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</si>
  <si>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</si>
  <si>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</si>
  <si>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</si>
  <si>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</si>
  <si>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</si>
  <si>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</si>
  <si>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</si>
  <si>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</si>
  <si>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</si>
  <si>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</si>
  <si>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</si>
  <si>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</si>
  <si>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</si>
  <si>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</si>
  <si>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</si>
  <si>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</si>
  <si>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</si>
  <si>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</si>
  <si>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</si>
  <si>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</si>
  <si>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</si>
  <si>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</si>
  <si>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</si>
  <si>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</si>
  <si>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</si>
  <si>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</si>
  <si>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</si>
  <si>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</si>
  <si>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</si>
  <si>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</si>
  <si>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</si>
  <si>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</si>
  <si>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</si>
  <si>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</si>
  <si>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</si>
  <si>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</si>
  <si>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</si>
  <si>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</si>
  <si>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</si>
  <si>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</si>
  <si>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</si>
  <si>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</si>
  <si>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</si>
  <si>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</si>
  <si>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</si>
  <si>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</si>
  <si>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</si>
  <si>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</si>
  <si>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</si>
  <si>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</si>
  <si>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</si>
  <si>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</si>
  <si>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</si>
  <si>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</si>
  <si>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</si>
  <si>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</si>
  <si>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</si>
  <si>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</si>
  <si>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</si>
  <si>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</si>
  <si>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</si>
  <si>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</si>
  <si>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</si>
  <si>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</si>
  <si>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</si>
  <si>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</si>
  <si>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</si>
  <si>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</si>
  <si>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</si>
  <si>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</si>
  <si>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</si>
  <si>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</si>
  <si>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</si>
  <si>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</si>
  <si>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</si>
  <si>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</si>
  <si>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</si>
  <si>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</si>
  <si>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</si>
  <si>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</si>
  <si>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</si>
  <si>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</si>
  <si>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</si>
  <si>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</si>
  <si>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</si>
  <si>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</si>
  <si>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</si>
  <si>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</si>
  <si>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</si>
  <si>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</si>
  <si>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</si>
  <si>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</si>
  <si>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</si>
  <si>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</si>
  <si>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</si>
  <si>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</si>
  <si>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</si>
  <si>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</si>
  <si>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</si>
  <si>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</si>
  <si>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</si>
  <si>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</si>
  <si>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</si>
  <si>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</si>
  <si>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</si>
  <si>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</si>
  <si>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</si>
  <si>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</si>
  <si>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</si>
  <si>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</si>
  <si>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</si>
  <si>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</si>
  <si>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</si>
  <si>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</si>
  <si>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</si>
  <si>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</si>
  <si>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</si>
  <si>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</si>
  <si>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</si>
  <si>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</si>
  <si>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</si>
  <si>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</si>
  <si>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</si>
  <si>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</si>
  <si>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</si>
  <si>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</si>
  <si>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</si>
  <si>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</si>
  <si>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</si>
  <si>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</si>
  <si>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</si>
  <si>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</si>
  <si>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</si>
  <si>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</si>
  <si>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</si>
  <si>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</si>
  <si>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</si>
  <si>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</si>
  <si>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</si>
  <si>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</si>
  <si>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</si>
  <si>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</si>
  <si>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</si>
  <si>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</si>
  <si>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</si>
  <si>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</si>
  <si>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</si>
  <si>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</si>
  <si>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</si>
  <si>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</si>
  <si>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</si>
  <si>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</si>
  <si>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</si>
  <si>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</si>
  <si>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</si>
  <si>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</si>
  <si>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</si>
  <si>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</si>
  <si>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</si>
  <si>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</si>
  <si>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</si>
  <si>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</si>
  <si>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</si>
  <si>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</si>
  <si>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</si>
  <si>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</si>
  <si>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</si>
  <si>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</si>
  <si>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</si>
  <si>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</si>
  <si>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</si>
  <si>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</si>
  <si>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</si>
  <si>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</si>
  <si>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</si>
  <si>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</si>
  <si>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</si>
  <si>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</si>
  <si>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</si>
  <si>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</si>
  <si>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</si>
  <si>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</si>
  <si>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</si>
  <si>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</si>
  <si>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</si>
  <si>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</si>
  <si>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</si>
  <si>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</si>
  <si>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</si>
  <si>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</si>
  <si>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</si>
  <si>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</si>
  <si>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</si>
  <si>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</si>
  <si>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</si>
  <si>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</si>
  <si>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</si>
  <si>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</si>
  <si>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</si>
  <si>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</si>
  <si>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</si>
  <si>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</si>
  <si>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</si>
  <si>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</si>
  <si>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</si>
  <si>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</si>
  <si>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</si>
  <si>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</si>
  <si>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</si>
  <si>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</si>
  <si>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</si>
  <si>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</si>
  <si>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</si>
  <si>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</si>
  <si>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</si>
  <si>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</si>
  <si>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</si>
  <si>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</si>
  <si>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</si>
  <si>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</si>
  <si>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</si>
  <si>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</si>
  <si>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</si>
  <si>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</si>
  <si>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</si>
  <si>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</si>
  <si>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</si>
  <si>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</si>
  <si>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</si>
  <si>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</si>
  <si>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</si>
  <si>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</si>
  <si>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</si>
  <si>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</si>
  <si>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</si>
  <si>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</si>
  <si>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</si>
  <si>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</si>
  <si>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</si>
  <si>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</si>
  <si>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</si>
  <si>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</si>
  <si>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</si>
  <si>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</si>
  <si>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</si>
  <si>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</si>
  <si>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</si>
  <si>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</si>
  <si>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</si>
  <si>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</si>
  <si>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</si>
  <si>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</si>
  <si>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</si>
  <si>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</si>
  <si>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</si>
  <si>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</si>
  <si>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</si>
  <si>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</si>
  <si>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</si>
  <si>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</si>
  <si>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</si>
  <si>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</si>
  <si>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</si>
  <si>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</si>
  <si>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</si>
  <si>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</si>
  <si>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</si>
  <si>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</si>
  <si>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</si>
  <si>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</si>
  <si>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</si>
  <si>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</si>
  <si>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</si>
  <si>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</si>
  <si>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</si>
  <si>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</si>
  <si>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</si>
  <si>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</si>
  <si>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</si>
  <si>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</si>
  <si>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</si>
  <si>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</si>
  <si>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</si>
  <si>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</si>
  <si>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</si>
  <si>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</si>
  <si>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</si>
  <si>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</si>
  <si>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</si>
  <si>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</si>
  <si>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</si>
  <si>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</si>
  <si>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</si>
  <si>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</si>
  <si>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</si>
  <si>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</si>
  <si>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</si>
  <si>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</si>
  <si>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</si>
  <si>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</si>
  <si>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</si>
  <si>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</si>
  <si>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</si>
  <si>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</si>
  <si>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</si>
  <si>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</si>
  <si>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</si>
  <si>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</si>
  <si>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</si>
  <si>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</si>
  <si>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</si>
  <si>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</si>
  <si>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</si>
  <si>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</si>
  <si>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</si>
  <si>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</si>
  <si>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</si>
  <si>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</si>
  <si>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</si>
  <si>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</si>
  <si>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</si>
  <si>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</si>
  <si>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</si>
  <si>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</si>
  <si>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</si>
  <si>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</si>
  <si>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</si>
  <si>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</si>
  <si>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</si>
  <si>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</si>
  <si>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</si>
  <si>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</si>
  <si>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</si>
  <si>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</si>
  <si>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</si>
  <si>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</si>
  <si>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</si>
  <si>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</si>
  <si>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</si>
  <si>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</si>
  <si>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</si>
  <si>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</si>
  <si>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</si>
  <si>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</si>
  <si>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</si>
  <si>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</si>
  <si>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</si>
  <si>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</si>
  <si>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</si>
  <si>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</si>
  <si>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</si>
  <si>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</si>
  <si>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</si>
  <si>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</si>
  <si>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</si>
  <si>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</si>
  <si>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</si>
  <si>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</si>
  <si>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</si>
  <si>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</si>
  <si>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</si>
  <si>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</si>
  <si>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</si>
  <si>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</si>
  <si>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</si>
  <si>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</si>
  <si>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</si>
  <si>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</si>
  <si>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</si>
  <si>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</si>
  <si>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</si>
  <si>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</si>
  <si>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</si>
  <si>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</si>
  <si>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</si>
  <si>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</si>
  <si>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</si>
  <si>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</si>
  <si>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</si>
  <si>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</si>
  <si>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</si>
  <si>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</si>
  <si>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</si>
  <si>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</si>
  <si>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</si>
  <si>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</si>
  <si>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</si>
  <si>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</si>
  <si>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</si>
  <si>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</si>
  <si>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</si>
  <si>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</si>
  <si>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</si>
  <si>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</si>
  <si>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</si>
  <si>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</si>
  <si>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</si>
  <si>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</si>
  <si>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</si>
  <si>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</si>
  <si>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</si>
  <si>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</si>
  <si>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</si>
  <si>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</si>
  <si>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</si>
  <si>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</si>
  <si>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</si>
  <si>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</si>
  <si>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</si>
  <si>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</si>
  <si>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</si>
  <si>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</si>
  <si>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</si>
  <si>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</si>
  <si>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</si>
  <si>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</si>
  <si>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</si>
  <si>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</si>
  <si>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</si>
  <si>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</si>
  <si>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</si>
  <si>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</si>
  <si>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</si>
  <si>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</si>
  <si>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</si>
  <si>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</si>
  <si>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</si>
  <si>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</si>
  <si>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</si>
  <si>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</si>
  <si>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</si>
  <si>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</si>
  <si>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</si>
  <si>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</si>
  <si>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</si>
  <si>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</si>
  <si>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</si>
  <si>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</si>
  <si>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</si>
  <si>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</si>
  <si>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</si>
  <si>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</si>
  <si>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</si>
  <si>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</si>
  <si>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</si>
  <si>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</si>
  <si>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</si>
  <si>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</si>
  <si>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</si>
  <si>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</si>
  <si>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</si>
  <si>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</si>
  <si>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</si>
  <si>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</si>
  <si>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</si>
  <si>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</si>
  <si>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</si>
  <si>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</si>
  <si>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</si>
  <si>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</si>
  <si>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</si>
  <si>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</si>
  <si>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</si>
  <si>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</si>
  <si>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</si>
  <si>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</si>
  <si>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</si>
  <si>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</si>
  <si>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</si>
  <si>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</si>
  <si>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</si>
  <si>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</si>
  <si>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</si>
  <si>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</si>
  <si>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</si>
  <si>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</si>
  <si>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</si>
  <si>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</si>
  <si>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</si>
  <si>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</si>
  <si>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</si>
  <si>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</si>
  <si>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</si>
  <si>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</si>
  <si>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</si>
  <si>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</si>
  <si>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</si>
  <si>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</si>
  <si>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</si>
  <si>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</si>
  <si>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</si>
  <si>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</si>
  <si>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</si>
  <si>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</si>
  <si>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</si>
  <si>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</si>
  <si>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</si>
  <si>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</si>
  <si>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</si>
  <si>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</si>
  <si>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</si>
  <si>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</si>
  <si>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</si>
  <si>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</si>
  <si>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</si>
  <si>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</si>
  <si>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</si>
  <si>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</si>
  <si>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</si>
  <si>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</si>
  <si>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</si>
  <si>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</si>
  <si>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</si>
  <si>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</si>
  <si>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</si>
  <si>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</si>
  <si>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</si>
  <si>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</si>
  <si>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</si>
  <si>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</si>
  <si>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</si>
  <si>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</si>
  <si>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</si>
  <si>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</si>
  <si>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</si>
  <si>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</si>
  <si>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</si>
  <si>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</si>
  <si>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</si>
  <si>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</si>
  <si>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</si>
  <si>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</si>
  <si>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</si>
  <si>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</si>
  <si>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</si>
  <si>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</si>
  <si>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</si>
  <si>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</si>
  <si>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</si>
  <si>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</si>
  <si>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</si>
  <si>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</si>
  <si>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</si>
  <si>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</si>
  <si>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</si>
  <si>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</si>
  <si>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</si>
  <si>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</si>
  <si>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</si>
  <si>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</si>
  <si>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</si>
  <si>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</si>
  <si>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</si>
  <si>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</si>
  <si>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</si>
  <si>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</si>
  <si>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</si>
  <si>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</si>
  <si>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</si>
  <si>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</si>
  <si>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</si>
  <si>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</si>
  <si>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</si>
  <si>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</si>
  <si>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</si>
  <si>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</si>
  <si>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</si>
  <si>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</si>
  <si>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</si>
  <si>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</si>
  <si>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</si>
  <si>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</si>
  <si>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</si>
  <si>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</si>
  <si>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</si>
  <si>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</si>
  <si>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</si>
  <si>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</si>
  <si>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</si>
  <si>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</si>
  <si>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</si>
  <si>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</si>
  <si>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</si>
  <si>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</si>
  <si>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</si>
  <si>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</si>
  <si>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</si>
  <si>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</si>
  <si>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</si>
  <si>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</si>
  <si>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</si>
  <si>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</si>
  <si>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</si>
  <si>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</si>
  <si>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</si>
  <si>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</si>
  <si>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</si>
  <si>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</si>
  <si>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</si>
  <si>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</si>
  <si>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</si>
  <si>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</si>
  <si>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</si>
  <si>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</si>
  <si>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</si>
  <si>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</si>
  <si>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</si>
  <si>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</si>
  <si>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</si>
  <si>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</si>
  <si>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</si>
  <si>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</si>
  <si>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</si>
  <si>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</si>
  <si>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</si>
  <si>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</si>
  <si>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</si>
  <si>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</si>
  <si>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</si>
  <si>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</si>
  <si>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</si>
  <si>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</si>
  <si>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</si>
  <si>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</si>
  <si>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</si>
  <si>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</si>
  <si>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</si>
  <si>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</si>
  <si>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</si>
  <si>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</si>
  <si>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</si>
  <si>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</si>
  <si>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</si>
  <si>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</si>
  <si>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</si>
  <si>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</si>
  <si>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</si>
  <si>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</si>
  <si>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</si>
  <si>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</si>
  <si>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</si>
  <si>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</si>
  <si>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</si>
  <si>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</si>
  <si>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</si>
  <si>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</si>
  <si>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</si>
  <si>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</si>
  <si>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</si>
  <si>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</si>
  <si>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</si>
  <si>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</si>
  <si>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</si>
  <si>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</si>
  <si>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</si>
  <si>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</si>
  <si>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</si>
  <si>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</si>
  <si>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</si>
  <si>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</si>
  <si>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</si>
  <si>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</si>
  <si>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</si>
  <si>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</si>
  <si>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</si>
  <si>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</si>
  <si>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</si>
  <si>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</si>
  <si>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</si>
  <si>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</si>
  <si>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</si>
  <si>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</si>
  <si>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</si>
  <si>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</si>
  <si>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</si>
  <si>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</si>
  <si>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</si>
  <si>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</si>
  <si>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</si>
  <si>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</si>
  <si>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</si>
  <si>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</si>
  <si>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</si>
  <si>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</si>
  <si>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</si>
  <si>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</si>
  <si>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</si>
  <si>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</si>
  <si>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</si>
  <si>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</si>
  <si>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</si>
  <si>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</si>
  <si>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</si>
  <si>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</si>
  <si>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</si>
  <si>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</si>
  <si>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</si>
  <si>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</si>
  <si>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</si>
  <si>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</si>
  <si>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</si>
  <si>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</si>
  <si>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</si>
  <si>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</si>
  <si>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</si>
  <si>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</si>
  <si>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</si>
  <si>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</si>
  <si>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</si>
  <si>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</si>
  <si>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</si>
  <si>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</si>
  <si>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</si>
  <si>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</si>
  <si>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</si>
  <si>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</si>
  <si>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</si>
  <si>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</si>
  <si>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</si>
  <si>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</si>
  <si>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</si>
  <si>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</si>
  <si>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</si>
  <si>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</si>
  <si>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</si>
  <si>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</si>
  <si>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</si>
  <si>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</si>
  <si>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</si>
  <si>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</si>
  <si>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</si>
  <si>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</si>
  <si>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</si>
  <si>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</si>
  <si>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</si>
  <si>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</si>
  <si>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</si>
  <si>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</si>
  <si>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</si>
  <si>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</si>
  <si>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</si>
  <si>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</si>
  <si>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</si>
  <si>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</si>
  <si>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</si>
  <si>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</si>
  <si>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</si>
  <si>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</si>
  <si>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</si>
  <si>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</si>
  <si>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</si>
  <si>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</si>
  <si>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</si>
  <si>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</si>
  <si>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</si>
  <si>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</si>
  <si>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</si>
  <si>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</si>
  <si>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</si>
  <si>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</si>
  <si>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</si>
  <si>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</si>
  <si>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</si>
  <si>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</si>
  <si>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</si>
  <si>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</si>
  <si>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</si>
  <si>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</si>
  <si>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</si>
  <si>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</si>
  <si>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</si>
  <si>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</si>
  <si>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</si>
  <si>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</si>
  <si>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</si>
  <si>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</si>
  <si>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</si>
  <si>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</si>
  <si>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</si>
  <si>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</si>
  <si>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</si>
  <si>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</si>
  <si>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</si>
  <si>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</si>
  <si>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</si>
  <si>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</si>
  <si>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</si>
  <si>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</si>
  <si>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</si>
  <si>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</si>
  <si>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</si>
  <si>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</si>
  <si>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</si>
  <si>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</si>
  <si>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</si>
  <si>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</si>
  <si>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</si>
  <si>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</si>
  <si>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</si>
  <si>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</si>
  <si>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</si>
  <si>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</si>
  <si>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</si>
  <si>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</si>
  <si>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</si>
  <si>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</si>
  <si>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</si>
  <si>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</si>
  <si>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</si>
  <si>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</si>
  <si>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</si>
  <si>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</si>
  <si>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</si>
  <si>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</si>
  <si>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</si>
  <si>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</si>
  <si>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</si>
  <si>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</si>
  <si>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</si>
  <si>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</si>
  <si>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</si>
  <si>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</si>
  <si>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</si>
  <si>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</si>
  <si>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</si>
  <si>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</si>
  <si>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</si>
  <si>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</si>
  <si>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</si>
  <si>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</si>
  <si>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</si>
  <si>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</si>
  <si>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</si>
  <si>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</si>
  <si>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</si>
  <si>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</si>
  <si>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</si>
  <si>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</si>
  <si>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</si>
  <si>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</si>
  <si>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</si>
  <si>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</si>
  <si>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</si>
  <si>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</si>
  <si>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</si>
  <si>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</si>
  <si>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</si>
  <si>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</si>
  <si>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</si>
  <si>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</si>
  <si>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</si>
  <si>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</si>
  <si>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</si>
  <si>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</si>
  <si>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</si>
  <si>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</si>
  <si>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</si>
  <si>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</si>
  <si>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</si>
  <si>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</si>
  <si>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</si>
  <si>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</si>
  <si>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</si>
  <si>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</si>
  <si>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</si>
  <si>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</si>
  <si>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</si>
  <si>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</si>
  <si>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</si>
  <si>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</si>
  <si>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</si>
  <si>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</si>
  <si>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</si>
  <si>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</si>
  <si>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</si>
  <si>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</si>
  <si>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</si>
  <si>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</si>
  <si>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</si>
  <si>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</si>
  <si>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</si>
  <si>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</si>
  <si>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</si>
  <si>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</si>
  <si>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</si>
  <si>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</si>
  <si>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</si>
  <si>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</si>
  <si>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</si>
  <si>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</si>
  <si>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</si>
  <si>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</si>
  <si>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</si>
  <si>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</si>
  <si>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</si>
  <si>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</si>
  <si>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</si>
  <si>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</si>
  <si>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</si>
  <si>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</si>
  <si>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</si>
  <si>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</si>
  <si>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</si>
  <si>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</si>
  <si>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</si>
  <si>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</si>
  <si>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</si>
  <si>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</si>
  <si>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</si>
  <si>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</si>
  <si>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</si>
  <si>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</si>
  <si>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</si>
  <si>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</si>
  <si>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</si>
  <si>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</si>
  <si>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</si>
  <si>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</si>
  <si>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</si>
  <si>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</si>
  <si>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</si>
  <si>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</si>
  <si>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</si>
  <si>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</si>
  <si>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</si>
  <si>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</si>
  <si>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</si>
  <si>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</si>
  <si>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</si>
  <si>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</si>
  <si>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</si>
  <si>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</si>
  <si>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</si>
  <si>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</si>
  <si>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</si>
  <si>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</si>
  <si>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</si>
  <si>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</si>
  <si>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</si>
  <si>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</si>
  <si>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</si>
  <si>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</si>
  <si>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</si>
  <si>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</si>
  <si>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</si>
  <si>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</si>
  <si>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</si>
  <si>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</si>
  <si>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</si>
  <si>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</si>
  <si>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</si>
  <si>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</si>
  <si>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</si>
  <si>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</si>
  <si>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</si>
  <si>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</si>
  <si>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</si>
  <si>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</si>
  <si>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</si>
  <si>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</si>
  <si>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</si>
  <si>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</si>
  <si>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</si>
  <si>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</si>
  <si>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</si>
  <si>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</si>
  <si>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</si>
  <si>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</si>
  <si>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</si>
  <si>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</si>
  <si>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</si>
  <si>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</si>
  <si>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</si>
  <si>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</si>
  <si>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</si>
  <si>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</si>
  <si>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</si>
  <si>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</si>
  <si>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</si>
  <si>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</si>
  <si>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</si>
  <si>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</si>
  <si>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</si>
  <si>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</si>
  <si>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</si>
  <si>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</si>
  <si>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</si>
  <si>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</si>
  <si>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</si>
  <si>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</si>
  <si>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</si>
  <si>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</si>
  <si>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</si>
  <si>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</si>
  <si>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</si>
  <si>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</si>
  <si>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</si>
  <si>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</si>
  <si>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</si>
  <si>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</si>
  <si>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</si>
  <si>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</si>
  <si>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</si>
  <si>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</si>
  <si>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</si>
  <si>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</si>
  <si>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</si>
  <si>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</si>
  <si>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</si>
  <si>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</si>
  <si>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</si>
  <si>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</si>
  <si>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</si>
  <si>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</si>
  <si>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</si>
  <si>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</si>
  <si>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</si>
  <si>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</si>
  <si>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</si>
  <si>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</si>
  <si>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</si>
  <si>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</si>
  <si>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</si>
  <si>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</si>
  <si>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</si>
  <si>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</si>
  <si>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</si>
  <si>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</si>
  <si>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</si>
  <si>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</si>
  <si>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</si>
  <si>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</si>
  <si>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</si>
  <si>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</si>
  <si>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</si>
  <si>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</si>
  <si>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</si>
  <si>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</si>
  <si>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</si>
  <si>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</si>
  <si>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</si>
  <si>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</si>
  <si>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</si>
  <si>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</si>
  <si>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</si>
  <si>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</si>
  <si>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</si>
  <si>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</si>
  <si>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</si>
  <si>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</si>
  <si>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</si>
  <si>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</si>
  <si>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</si>
  <si>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</si>
  <si>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</si>
  <si>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</si>
  <si>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</si>
  <si>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</si>
  <si>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</si>
  <si>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</si>
  <si>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</si>
  <si>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</si>
  <si>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</si>
  <si>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</si>
  <si>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</si>
  <si>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</si>
  <si>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</si>
  <si>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</si>
  <si>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</si>
  <si>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</si>
  <si>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</si>
  <si>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</si>
  <si>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</si>
  <si>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</si>
  <si>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</si>
  <si>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</si>
  <si>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</si>
  <si>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</si>
  <si>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</si>
  <si>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</si>
  <si>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</si>
  <si>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</si>
  <si>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</si>
  <si>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</si>
  <si>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</si>
  <si>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</si>
  <si>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</si>
  <si>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</si>
  <si>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</si>
  <si>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</si>
  <si>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</si>
  <si>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</si>
  <si>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</si>
  <si>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</si>
  <si>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</si>
  <si>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</si>
  <si>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</si>
  <si>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</si>
  <si>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</si>
  <si>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</si>
  <si>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</si>
  <si>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</si>
  <si>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</si>
  <si>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</si>
  <si>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</si>
  <si>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</si>
  <si>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</si>
  <si>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</si>
  <si>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</si>
  <si>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</si>
  <si>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</si>
  <si>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</si>
  <si>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</si>
  <si>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</si>
  <si>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</si>
  <si>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</si>
  <si>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</si>
  <si>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</si>
  <si>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</si>
  <si>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</si>
  <si>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</si>
  <si>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</si>
  <si>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</si>
  <si>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</si>
  <si>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</si>
  <si>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</si>
  <si>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</si>
  <si>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</si>
  <si>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</si>
  <si>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</si>
  <si>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</si>
  <si>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</si>
  <si>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</si>
  <si>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</si>
  <si>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</si>
  <si>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</si>
  <si>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</si>
  <si>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</si>
  <si>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</si>
  <si>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</si>
  <si>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</si>
  <si>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</si>
  <si>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</si>
  <si>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</si>
  <si>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</si>
  <si>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</si>
  <si>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</si>
  <si>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</si>
  <si>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</si>
  <si>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</si>
  <si>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</si>
  <si>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</si>
  <si>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</si>
  <si>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</si>
  <si>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</si>
  <si>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</si>
  <si>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</si>
  <si>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</si>
  <si>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</si>
  <si>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</si>
  <si>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</si>
  <si>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</si>
  <si>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</si>
  <si>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</si>
  <si>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</si>
  <si>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</si>
  <si>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</si>
  <si>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</si>
  <si>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</si>
  <si>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</si>
  <si>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</si>
  <si>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</si>
  <si>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</si>
  <si>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</si>
  <si>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</si>
  <si>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</si>
  <si>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</si>
  <si>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</si>
  <si>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</si>
  <si>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</si>
  <si>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</si>
  <si>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</si>
  <si>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</si>
  <si>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</si>
  <si>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</si>
  <si>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</si>
  <si>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</si>
  <si>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</si>
  <si>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</si>
  <si>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</si>
  <si>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</si>
  <si>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</si>
  <si>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</si>
  <si>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</si>
  <si>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</si>
  <si>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</si>
  <si>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</si>
  <si>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</si>
  <si>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</si>
  <si>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</si>
  <si>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</si>
  <si>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</si>
  <si>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</si>
  <si>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</si>
  <si>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</si>
  <si>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</si>
  <si>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</si>
  <si>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</si>
  <si>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</si>
  <si>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</si>
  <si>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</si>
  <si>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</si>
  <si>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</si>
  <si>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</si>
  <si>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</si>
  <si>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</si>
  <si>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</si>
  <si>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</si>
  <si>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</si>
  <si>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</si>
  <si>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</si>
  <si>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</si>
  <si>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</si>
  <si>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</si>
  <si>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</si>
  <si>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</si>
  <si>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</si>
  <si>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</si>
  <si>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</si>
  <si>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</si>
  <si>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</si>
  <si>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</si>
  <si>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</si>
  <si>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</si>
  <si>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</si>
  <si>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</si>
  <si>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</si>
  <si>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</si>
  <si>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</si>
  <si>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</si>
  <si>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</si>
  <si>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</si>
  <si>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</si>
  <si>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</si>
  <si>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</si>
  <si>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</si>
  <si>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</si>
  <si>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</si>
  <si>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</si>
  <si>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</si>
  <si>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</si>
  <si>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</si>
  <si>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</si>
  <si>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</si>
  <si>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</si>
  <si>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</si>
  <si>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</si>
  <si>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</si>
  <si>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</si>
  <si>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</si>
  <si>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</si>
  <si>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</si>
  <si>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</si>
  <si>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</si>
  <si>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</si>
  <si>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</si>
  <si>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</si>
  <si>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</si>
  <si>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</si>
  <si>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</si>
  <si>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</si>
  <si>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</si>
  <si>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</si>
  <si>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</si>
  <si>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</si>
  <si>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</si>
  <si>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</si>
  <si>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</si>
  <si>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</si>
  <si>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</si>
  <si>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</si>
  <si>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</si>
  <si>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</si>
  <si>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</si>
  <si>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</si>
  <si>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</si>
  <si>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</si>
  <si>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</si>
  <si>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</si>
  <si>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</si>
  <si>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</si>
  <si>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</si>
  <si>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</si>
  <si>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</si>
  <si>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</si>
  <si>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</si>
  <si>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</si>
  <si>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</si>
  <si>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</si>
  <si>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</si>
  <si>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</si>
  <si>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</si>
  <si>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</si>
  <si>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</si>
  <si>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</si>
  <si>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</si>
  <si>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</si>
  <si>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</si>
  <si>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</si>
  <si>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</si>
  <si>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</si>
  <si>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</si>
  <si>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</si>
  <si>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</si>
  <si>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</si>
  <si>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</si>
  <si>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</si>
  <si>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</si>
  <si>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</si>
  <si>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</si>
  <si>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</si>
  <si>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</si>
  <si>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</si>
  <si>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</si>
  <si>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</si>
  <si>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</si>
  <si>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</si>
  <si>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</si>
  <si>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</si>
  <si>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</si>
  <si>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</si>
  <si>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</si>
  <si>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</si>
  <si>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</si>
  <si>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</si>
  <si>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</si>
  <si>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</si>
  <si>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</si>
  <si>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</si>
  <si>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</si>
  <si>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</si>
  <si>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</si>
  <si>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</si>
  <si>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</si>
  <si>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</si>
  <si>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</si>
  <si>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</si>
  <si>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</si>
  <si>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</si>
  <si>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</si>
  <si>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</si>
  <si>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</si>
  <si>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</si>
  <si>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</si>
  <si>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</si>
  <si>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</si>
  <si>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</si>
  <si>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</si>
  <si>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</si>
  <si>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</si>
  <si>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</si>
  <si>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</si>
  <si>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</si>
  <si>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</si>
  <si>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</si>
  <si>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</si>
  <si>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</si>
  <si>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</si>
  <si>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</si>
  <si>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</si>
  <si>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</si>
  <si>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</si>
  <si>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</si>
  <si>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</si>
  <si>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</si>
  <si>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</si>
  <si>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</si>
  <si>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</si>
  <si>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</si>
  <si>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</si>
  <si>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</si>
  <si>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</si>
  <si>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</si>
  <si>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</si>
  <si>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</si>
  <si>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</si>
  <si>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</si>
  <si>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</si>
  <si>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</si>
  <si>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</si>
  <si>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</si>
  <si>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</si>
  <si>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</si>
  <si>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</si>
  <si>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</si>
  <si>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</si>
  <si>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</si>
  <si>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</si>
  <si>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</si>
  <si>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</si>
  <si>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</si>
  <si>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</si>
  <si>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</si>
  <si>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</si>
  <si>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</si>
  <si>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</si>
  <si>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</si>
  <si>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</si>
  <si>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</si>
  <si>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</si>
  <si>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</si>
  <si>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</si>
  <si>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</si>
  <si>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</si>
  <si>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</si>
  <si>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</si>
  <si>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</si>
  <si>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</si>
  <si>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</si>
  <si>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</si>
  <si>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</si>
  <si>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</si>
  <si>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</si>
  <si>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</si>
  <si>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</si>
  <si>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</si>
  <si>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</si>
  <si>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</si>
  <si>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</si>
  <si>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</si>
  <si>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</si>
  <si>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</si>
  <si>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</si>
  <si>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</si>
  <si>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</si>
  <si>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</si>
  <si>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</si>
  <si>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</si>
  <si>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</si>
  <si>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</si>
  <si>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</si>
  <si>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</si>
  <si>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</si>
  <si>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</si>
  <si>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</si>
  <si>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</si>
  <si>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</si>
  <si>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</si>
  <si>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</si>
  <si>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</si>
  <si>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</si>
  <si>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</si>
  <si>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</si>
  <si>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</si>
  <si>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</si>
  <si>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</si>
  <si>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</si>
  <si>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</si>
  <si>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</si>
  <si>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</si>
  <si>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</si>
  <si>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</si>
  <si>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</si>
  <si>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</si>
  <si>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</si>
  <si>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</si>
  <si>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</si>
  <si>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</si>
  <si>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</si>
  <si>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</si>
  <si>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</si>
  <si>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</si>
  <si>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</si>
  <si>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</si>
  <si>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</si>
  <si>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</si>
  <si>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</si>
  <si>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</si>
  <si>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</si>
  <si>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</si>
  <si>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</si>
  <si>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</si>
  <si>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</si>
  <si>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</si>
  <si>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</si>
  <si>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</si>
  <si>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</si>
  <si>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</si>
  <si>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</si>
  <si>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</si>
  <si>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</si>
  <si>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</si>
  <si>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</si>
  <si>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</si>
  <si>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</si>
  <si>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</si>
  <si>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</si>
  <si>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</si>
  <si>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</si>
  <si>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</si>
  <si>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</si>
  <si>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</si>
  <si>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</si>
  <si>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</si>
  <si>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</si>
  <si>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</si>
  <si>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</si>
  <si>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</si>
  <si>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</si>
  <si>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</si>
  <si>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</si>
  <si>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</si>
  <si>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</si>
  <si>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</si>
  <si>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</si>
  <si>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</si>
  <si>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</si>
  <si>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</si>
  <si>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</si>
  <si>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</si>
  <si>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</si>
  <si>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</si>
  <si>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</si>
  <si>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</si>
  <si>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</si>
  <si>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</si>
  <si>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</si>
  <si>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</si>
  <si>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</si>
  <si>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</si>
  <si>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</si>
  <si>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</si>
  <si>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</si>
  <si>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</si>
  <si>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</si>
  <si>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</si>
  <si>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</si>
  <si>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</si>
  <si>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</si>
  <si>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</si>
  <si>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</si>
  <si>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</si>
  <si>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</si>
  <si>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</si>
  <si>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</si>
  <si>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</si>
  <si>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</si>
  <si>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</si>
  <si>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</si>
  <si>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</si>
  <si>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</si>
  <si>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</si>
  <si>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</si>
  <si>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</si>
  <si>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</si>
  <si>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</si>
  <si>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</si>
  <si>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</si>
  <si>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</si>
  <si>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</si>
  <si>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</si>
  <si>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</si>
  <si>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</si>
  <si>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</si>
  <si>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</si>
  <si>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</si>
  <si>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</si>
  <si>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</si>
  <si>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</si>
  <si>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</si>
  <si>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</si>
  <si>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</si>
  <si>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</si>
  <si>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</si>
  <si>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</si>
  <si>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</si>
  <si>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</si>
  <si>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</si>
  <si>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</si>
  <si>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</si>
  <si>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</si>
  <si>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</si>
  <si>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</si>
  <si>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</si>
  <si>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</si>
  <si>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</si>
  <si>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</si>
  <si>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</si>
  <si>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</si>
  <si>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</si>
  <si>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</si>
  <si>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</si>
  <si>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</si>
  <si>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</si>
  <si>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</si>
  <si>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</si>
  <si>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</si>
  <si>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</si>
  <si>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</si>
  <si>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</si>
  <si>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</si>
  <si>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</si>
  <si>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</si>
  <si>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</si>
  <si>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</si>
  <si>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</si>
  <si>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</si>
  <si>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</si>
  <si>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</si>
  <si>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</si>
  <si>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</si>
  <si>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</si>
  <si>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</si>
  <si>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</si>
  <si>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</si>
  <si>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</si>
  <si>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</si>
  <si>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</si>
  <si>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</si>
  <si>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</si>
  <si>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</si>
  <si>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</si>
  <si>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</si>
  <si>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</si>
  <si>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</si>
  <si>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</si>
  <si>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</si>
  <si>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</si>
  <si>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</si>
  <si>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</si>
  <si>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</si>
  <si>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</si>
  <si>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</si>
  <si>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</si>
  <si>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</si>
  <si>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</si>
  <si>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</si>
  <si>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</si>
  <si>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</si>
  <si>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</si>
  <si>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</si>
  <si>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</si>
  <si>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</si>
  <si>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</si>
  <si>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</si>
  <si>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</si>
  <si>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</si>
  <si>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</si>
  <si>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</si>
  <si>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</si>
  <si>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</si>
  <si>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</si>
  <si>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</si>
  <si>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</si>
  <si>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</si>
  <si>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</si>
  <si>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</si>
  <si>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</si>
  <si>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</si>
  <si>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</si>
  <si>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</si>
  <si>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</si>
  <si>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</si>
  <si>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</si>
  <si>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</si>
  <si>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</si>
  <si>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</si>
  <si>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</si>
  <si>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</si>
  <si>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</si>
  <si>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</si>
  <si>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</si>
  <si>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</si>
  <si>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</si>
  <si>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</si>
  <si>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</si>
  <si>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</si>
  <si>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</si>
  <si>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</si>
  <si>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</si>
  <si>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</si>
  <si>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</si>
  <si>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</si>
  <si>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</si>
  <si>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</si>
  <si>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</si>
  <si>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</si>
  <si>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</si>
  <si>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</si>
  <si>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</si>
  <si>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</si>
  <si>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</si>
  <si>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</si>
  <si>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</si>
  <si>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</si>
  <si>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</si>
  <si>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</si>
  <si>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</si>
  <si>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</si>
  <si>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</si>
  <si>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</si>
  <si>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</si>
  <si>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</si>
  <si>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</si>
  <si>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</si>
  <si>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</si>
  <si>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</si>
  <si>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</si>
  <si>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</si>
  <si>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</si>
  <si>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</si>
  <si>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</si>
  <si>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</si>
  <si>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</si>
  <si>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</si>
  <si>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</si>
  <si>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</si>
  <si>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</si>
  <si>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</si>
  <si>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</si>
  <si>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</si>
  <si>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</si>
  <si>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</si>
  <si>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</si>
  <si>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</si>
  <si>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</si>
  <si>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</si>
  <si>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</si>
  <si>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</si>
  <si>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</si>
  <si>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</si>
  <si>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</si>
  <si>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</si>
  <si>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</si>
  <si>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</si>
  <si>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</si>
  <si>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</si>
  <si>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</si>
  <si>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</si>
  <si>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</si>
  <si>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</si>
  <si>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</si>
  <si>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</si>
  <si>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</si>
  <si>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</si>
  <si>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</si>
  <si>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</si>
  <si>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</si>
  <si>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</si>
  <si>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</si>
  <si>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</si>
  <si>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</si>
  <si>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</si>
  <si>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</si>
  <si>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</si>
  <si>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</si>
  <si>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</si>
  <si>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</si>
  <si>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</si>
  <si>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</si>
  <si>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</si>
  <si>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</si>
  <si>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</si>
  <si>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</si>
  <si>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</si>
  <si>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</si>
  <si>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</si>
  <si>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</si>
  <si>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</si>
  <si>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</si>
  <si>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</si>
  <si>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</si>
  <si>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</si>
  <si>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</si>
  <si>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</si>
  <si>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</si>
  <si>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</si>
  <si>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</si>
  <si>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</si>
  <si>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</si>
  <si>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</si>
  <si>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</si>
  <si>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</si>
  <si>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</si>
  <si>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</si>
  <si>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</si>
  <si>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</si>
  <si>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</si>
  <si>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</si>
  <si>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</si>
  <si>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</si>
  <si>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</si>
  <si>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</si>
  <si>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</si>
  <si>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</si>
  <si>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</si>
  <si>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</si>
  <si>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</si>
  <si>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</si>
  <si>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</si>
  <si>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</si>
  <si>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</si>
  <si>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</si>
  <si>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</si>
  <si>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</si>
  <si>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</si>
  <si>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</si>
  <si>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</si>
  <si>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</si>
  <si>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</si>
  <si>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</si>
  <si>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</si>
  <si>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</si>
  <si>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</si>
  <si>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</si>
  <si>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</si>
  <si>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</si>
  <si>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</si>
  <si>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</si>
  <si>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</si>
  <si>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</si>
  <si>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</si>
  <si>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</si>
  <si>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</si>
  <si>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</si>
  <si>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</si>
  <si>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</si>
  <si>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</si>
  <si>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</si>
  <si>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</si>
  <si>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</si>
  <si>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</si>
  <si>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</si>
  <si>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</si>
  <si>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</si>
  <si>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</si>
  <si>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</si>
  <si>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</si>
  <si>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</si>
  <si>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</si>
  <si>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</si>
  <si>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</si>
  <si>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</si>
  <si>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</si>
  <si>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</si>
  <si>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</si>
  <si>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</si>
  <si>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</si>
  <si>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</si>
  <si>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</si>
  <si>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</si>
  <si>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</si>
  <si>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</si>
  <si>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</si>
  <si>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</si>
  <si>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</si>
  <si>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</si>
  <si>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</si>
  <si>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</si>
  <si>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</si>
  <si>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</si>
  <si>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</si>
  <si>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</si>
  <si>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</si>
  <si>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</si>
  <si>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</si>
  <si>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</si>
  <si>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</si>
  <si>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</si>
  <si>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</si>
  <si>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</si>
  <si>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</si>
  <si>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</si>
  <si>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</si>
  <si>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</si>
  <si>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</si>
  <si>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</si>
  <si>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</si>
  <si>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</si>
  <si>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</si>
  <si>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</si>
  <si>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</si>
  <si>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</si>
  <si>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</si>
  <si>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</si>
  <si>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</si>
  <si>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</si>
  <si>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</si>
  <si>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</si>
  <si>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</si>
  <si>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</si>
  <si>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</si>
  <si>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</si>
  <si>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</si>
  <si>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</si>
  <si>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</si>
  <si>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</si>
  <si>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</si>
  <si>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</si>
  <si>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</si>
  <si>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</si>
  <si>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</si>
  <si>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</si>
  <si>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</si>
  <si>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</si>
  <si>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</si>
  <si>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</si>
  <si>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</si>
  <si>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</si>
  <si>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</si>
  <si>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</si>
  <si>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</si>
  <si>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</si>
  <si>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</si>
  <si>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</si>
  <si>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</si>
  <si>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</si>
  <si>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</si>
  <si>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</si>
  <si>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</si>
  <si>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</si>
  <si>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</si>
  <si>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</si>
  <si>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</si>
  <si>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</si>
  <si>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</si>
  <si>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</si>
  <si>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</si>
  <si>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</si>
  <si>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</si>
  <si>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</si>
  <si>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</si>
  <si>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</si>
  <si>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</si>
  <si>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</si>
  <si>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</si>
  <si>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</si>
  <si>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</si>
  <si>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</si>
  <si>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</si>
  <si>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</si>
  <si>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</si>
  <si>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</si>
  <si>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</si>
  <si>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</si>
  <si>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</si>
  <si>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</si>
  <si>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</si>
  <si>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</si>
  <si>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</si>
  <si>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</si>
  <si>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</si>
  <si>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</si>
  <si>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</si>
  <si>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</si>
  <si>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</si>
  <si>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</si>
  <si>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</si>
  <si>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</si>
  <si>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</si>
  <si>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</si>
  <si>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</si>
  <si>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</si>
  <si>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</si>
  <si>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</si>
  <si>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</si>
  <si>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</si>
  <si>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</si>
  <si>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</si>
  <si>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</si>
  <si>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</si>
  <si>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</si>
  <si>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</si>
  <si>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</si>
  <si>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</si>
  <si>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</si>
  <si>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</si>
  <si>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</si>
  <si>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</si>
  <si>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</si>
  <si>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</si>
  <si>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</si>
  <si>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</si>
  <si>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</si>
  <si>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</si>
  <si>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</si>
  <si>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</si>
  <si>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</si>
  <si>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</si>
  <si>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</si>
  <si>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</si>
  <si>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</si>
  <si>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</si>
  <si>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</si>
  <si>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</si>
  <si>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</si>
  <si>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</si>
  <si>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</si>
  <si>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</si>
  <si>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</si>
  <si>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</si>
  <si>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</si>
  <si>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</si>
  <si>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</si>
  <si>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</si>
  <si>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</si>
  <si>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</si>
  <si>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</si>
  <si>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</si>
  <si>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</si>
  <si>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</si>
  <si>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</si>
  <si>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</si>
  <si>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</si>
  <si>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</si>
  <si>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</si>
  <si>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</si>
  <si>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</si>
  <si>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</si>
  <si>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</si>
  <si>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</si>
  <si>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</si>
  <si>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</si>
  <si>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</si>
  <si>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</si>
  <si>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</si>
  <si>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</si>
  <si>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</si>
  <si>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</si>
  <si>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</si>
  <si>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</si>
  <si>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</si>
  <si>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</si>
  <si>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</si>
  <si>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</si>
  <si>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</si>
  <si>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</si>
  <si>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</si>
  <si>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</si>
  <si>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</si>
  <si>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</si>
  <si>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</si>
  <si>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</si>
  <si>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</si>
  <si>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</si>
  <si>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</si>
  <si>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</si>
  <si>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</si>
  <si>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</si>
  <si>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</si>
  <si>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</si>
  <si>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</si>
  <si>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</si>
  <si>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</si>
  <si>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</si>
  <si>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</si>
  <si>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</si>
  <si>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</si>
  <si>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</si>
  <si>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</si>
  <si>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</si>
  <si>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</si>
  <si>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</si>
  <si>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</si>
  <si>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</si>
  <si>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</si>
  <si>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</si>
  <si>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</si>
  <si>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</si>
  <si>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</si>
  <si>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</si>
  <si>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</si>
  <si>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</si>
  <si>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</si>
  <si>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</si>
  <si>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</si>
  <si>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</si>
  <si>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</si>
  <si>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</si>
  <si>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</si>
  <si>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</si>
  <si>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</si>
  <si>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</si>
  <si>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</si>
  <si>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</si>
  <si>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</si>
  <si>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</si>
  <si>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</si>
  <si>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</si>
  <si>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</si>
  <si>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</si>
  <si>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</si>
  <si>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</si>
  <si>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</si>
  <si>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</si>
  <si>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</si>
  <si>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</si>
  <si>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</si>
  <si>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</si>
  <si>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</si>
  <si>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</si>
  <si>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</si>
  <si>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</si>
  <si>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</si>
  <si>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</si>
  <si>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</si>
  <si>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</si>
  <si>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</si>
  <si>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</si>
  <si>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</si>
  <si>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</si>
  <si>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</si>
  <si>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</si>
  <si>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</si>
  <si>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</si>
  <si>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</si>
  <si>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</si>
  <si>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</si>
  <si>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</si>
  <si>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</si>
  <si>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</si>
  <si>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</si>
  <si>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</si>
  <si>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</si>
  <si>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</si>
  <si>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</si>
  <si>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</si>
  <si>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</si>
  <si>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</si>
  <si>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</si>
  <si>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</si>
  <si>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</si>
  <si>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</si>
  <si>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</si>
  <si>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</si>
  <si>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</si>
  <si>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</si>
  <si>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</si>
  <si>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</si>
  <si>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</si>
  <si>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</si>
  <si>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</si>
  <si>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</si>
  <si>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</si>
  <si>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</si>
  <si>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</si>
  <si>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</si>
  <si>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</si>
  <si>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</si>
  <si>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</si>
  <si>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</si>
  <si>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</si>
  <si>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</si>
  <si>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</si>
  <si>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</si>
  <si>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</si>
  <si>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</si>
  <si>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</si>
  <si>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</si>
  <si>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</si>
  <si>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</si>
  <si>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</si>
  <si>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</si>
  <si>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</si>
  <si>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</si>
  <si>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</si>
  <si>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</si>
  <si>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</si>
  <si>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</si>
  <si>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</si>
  <si>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</si>
  <si>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</si>
  <si>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</si>
  <si>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</si>
  <si>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</si>
  <si>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</si>
  <si>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</si>
  <si>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</si>
  <si>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</si>
  <si>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</si>
  <si>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</si>
  <si>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</si>
  <si>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</si>
  <si>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</si>
  <si>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</si>
  <si>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</si>
  <si>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</si>
  <si>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</si>
  <si>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</si>
  <si>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</si>
  <si>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</si>
  <si>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</si>
  <si>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</si>
  <si>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</si>
  <si>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</si>
  <si>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</si>
  <si>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</si>
  <si>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</si>
  <si>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</si>
  <si>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</si>
  <si>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</si>
  <si>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</si>
  <si>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</si>
  <si>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</si>
  <si>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</si>
  <si>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</si>
  <si>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</si>
  <si>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</si>
  <si>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</si>
  <si>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</si>
  <si>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</si>
  <si>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</si>
  <si>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</si>
  <si>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</si>
  <si>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</si>
  <si>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</si>
  <si>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</si>
  <si>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</si>
  <si>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</si>
  <si>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</si>
  <si>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</si>
  <si>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</si>
  <si>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</si>
  <si>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</si>
  <si>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</si>
  <si>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</si>
  <si>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</si>
  <si>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</si>
  <si>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</si>
  <si>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</si>
  <si>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</si>
  <si>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</si>
  <si>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</si>
  <si>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</si>
  <si>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</si>
  <si>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</si>
  <si>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</si>
  <si>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</si>
  <si>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</si>
  <si>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</si>
  <si>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</si>
  <si>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</si>
  <si>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</si>
  <si>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</si>
  <si>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</si>
  <si>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</si>
  <si>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</si>
  <si>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</si>
  <si>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</si>
  <si>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</si>
  <si>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</si>
  <si>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</si>
  <si>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</si>
  <si>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</si>
  <si>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</si>
  <si>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</si>
  <si>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</si>
  <si>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</si>
  <si>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</si>
  <si>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</si>
  <si>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</si>
  <si>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</si>
  <si>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</si>
  <si>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</si>
  <si>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</si>
  <si>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</si>
  <si>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</si>
  <si>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</si>
  <si>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</si>
  <si>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</si>
  <si>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</si>
  <si>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</si>
  <si>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</si>
  <si>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</si>
  <si>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</si>
  <si>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</si>
  <si>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</si>
  <si>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</si>
  <si>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</si>
  <si>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</si>
  <si>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</si>
  <si>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</si>
  <si>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</si>
  <si>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</si>
  <si>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</si>
  <si>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</si>
  <si>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</si>
  <si>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</si>
  <si>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</si>
  <si>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</si>
  <si>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</si>
  <si>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</si>
  <si>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</si>
  <si>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</si>
  <si>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</si>
  <si>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</si>
  <si>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</si>
  <si>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</si>
  <si>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</si>
  <si>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</si>
  <si>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</si>
  <si>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</si>
  <si>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</si>
  <si>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</si>
  <si>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</si>
  <si>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</si>
  <si>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</si>
  <si>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</si>
  <si>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</si>
  <si>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</si>
  <si>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</si>
  <si>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</si>
  <si>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</si>
  <si>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</si>
  <si>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</si>
  <si>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</si>
  <si>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</si>
  <si>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</si>
  <si>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</si>
  <si>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</si>
  <si>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</si>
  <si>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</si>
  <si>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</si>
  <si>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</si>
  <si>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</si>
  <si>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</si>
  <si>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</si>
  <si>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</si>
  <si>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</si>
  <si>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</si>
  <si>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</si>
  <si>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</si>
  <si>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</si>
  <si>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</si>
  <si>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</si>
  <si>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</si>
  <si>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</si>
  <si>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</si>
  <si>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</si>
  <si>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</si>
  <si>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</si>
  <si>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</si>
  <si>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</si>
  <si>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</si>
  <si>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</si>
  <si>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</si>
  <si>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</si>
  <si>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</si>
  <si>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</si>
  <si>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</si>
  <si>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</si>
  <si>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</si>
  <si>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</si>
  <si>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</si>
  <si>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</si>
  <si>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</si>
  <si>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</si>
  <si>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</si>
  <si>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</si>
  <si>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</si>
  <si>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</si>
  <si>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</si>
  <si>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</si>
  <si>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</si>
  <si>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</si>
  <si>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</si>
  <si>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</si>
  <si>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</si>
  <si>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</si>
  <si>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</si>
  <si>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</si>
  <si>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</si>
  <si>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</si>
  <si>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</si>
  <si>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</si>
  <si>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</si>
  <si>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</si>
  <si>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</si>
  <si>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</si>
  <si>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</si>
  <si>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</si>
  <si>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</si>
  <si>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</si>
  <si>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</si>
  <si>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</si>
  <si>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</si>
  <si>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</si>
  <si>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</si>
  <si>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</si>
  <si>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</si>
  <si>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</si>
  <si>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</si>
  <si>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</si>
  <si>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</si>
  <si>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</si>
  <si>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</si>
  <si>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</si>
  <si>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</si>
  <si>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</si>
  <si>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</si>
  <si>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</si>
  <si>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</si>
  <si>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</si>
  <si>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</si>
  <si>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</si>
  <si>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</si>
  <si>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</si>
  <si>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</si>
  <si>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</si>
  <si>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</si>
  <si>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</si>
  <si>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</si>
  <si>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</si>
  <si>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</si>
  <si>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</si>
  <si>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</si>
  <si>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</si>
  <si>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</si>
  <si>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</si>
  <si>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</si>
  <si>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</si>
  <si>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</si>
  <si>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</si>
  <si>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</si>
  <si>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</si>
  <si>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</si>
  <si>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</si>
  <si>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</si>
  <si>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</si>
  <si>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</si>
  <si>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</si>
  <si>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</si>
  <si>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</si>
  <si>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</si>
  <si>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</si>
  <si>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</si>
  <si>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</si>
  <si>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</si>
  <si>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</si>
  <si>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</si>
  <si>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</si>
  <si>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</si>
  <si>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</si>
  <si>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</si>
  <si>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</si>
  <si>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</si>
  <si>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</si>
  <si>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</si>
  <si>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</si>
  <si>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</si>
  <si>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</si>
  <si>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</si>
  <si>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</si>
  <si>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</si>
  <si>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</si>
  <si>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</si>
  <si>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</si>
  <si>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</si>
  <si>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</si>
  <si>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</si>
  <si>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</si>
  <si>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</si>
  <si>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</si>
  <si>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</si>
  <si>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</si>
  <si>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</si>
  <si>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</si>
  <si>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</si>
  <si>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</si>
  <si>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</si>
  <si>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</si>
  <si>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</si>
  <si>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</si>
  <si>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</si>
  <si>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</si>
  <si>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</si>
  <si>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</si>
  <si>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</si>
  <si>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</si>
  <si>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</si>
  <si>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</si>
  <si>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</si>
  <si>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</si>
  <si>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</si>
  <si>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</si>
  <si>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</si>
  <si>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</si>
  <si>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</si>
  <si>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</si>
  <si>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</si>
  <si>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</si>
  <si>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</si>
  <si>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</si>
  <si>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</si>
  <si>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</si>
  <si>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</si>
  <si>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</si>
  <si>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</si>
  <si>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</si>
  <si>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</si>
  <si>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</si>
  <si>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</si>
  <si>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</si>
  <si>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</si>
  <si>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</si>
  <si>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</si>
  <si>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</si>
  <si>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</si>
  <si>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</si>
  <si>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</si>
  <si>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</si>
  <si>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</si>
  <si>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</si>
  <si>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</si>
  <si>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</si>
  <si>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</si>
  <si>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</si>
  <si>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</si>
  <si>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</si>
  <si>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</si>
  <si>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</si>
  <si>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</si>
  <si>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</si>
  <si>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</si>
  <si>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</si>
  <si>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</si>
  <si>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</si>
  <si>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</si>
  <si>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</si>
  <si>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</si>
  <si>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</si>
  <si>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</si>
  <si>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</si>
  <si>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</si>
  <si>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</si>
  <si>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</si>
  <si>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</si>
  <si>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</si>
  <si>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</si>
  <si>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</si>
  <si>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</si>
  <si>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</si>
  <si>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</si>
  <si>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</si>
  <si>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</si>
  <si>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</si>
  <si>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</si>
  <si>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</si>
  <si>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</si>
  <si>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</si>
  <si>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</si>
  <si>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</si>
  <si>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</si>
  <si>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</si>
  <si>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</si>
  <si>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</si>
  <si>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</si>
  <si>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</si>
  <si>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</si>
  <si>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</si>
  <si>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</si>
  <si>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</si>
  <si>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</si>
  <si>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</si>
  <si>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</si>
  <si>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</si>
  <si>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</si>
  <si>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</si>
  <si>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</si>
  <si>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</si>
  <si>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</si>
  <si>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</si>
  <si>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</si>
  <si>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</si>
  <si>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</si>
  <si>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</si>
  <si>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</si>
  <si>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</si>
  <si>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</si>
  <si>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</si>
  <si>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</si>
  <si>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</si>
  <si>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</si>
  <si>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</si>
  <si>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</si>
  <si>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</si>
  <si>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</si>
  <si>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</si>
  <si>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</si>
  <si>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</si>
  <si>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</si>
  <si>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</si>
  <si>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</si>
  <si>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</si>
  <si>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</si>
  <si>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</si>
  <si>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</si>
  <si>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</si>
  <si>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</si>
  <si>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</si>
  <si>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</si>
  <si>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</si>
  <si>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</si>
  <si>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</si>
  <si>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</si>
  <si>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</si>
  <si>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</si>
  <si>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</si>
  <si>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</si>
  <si>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</si>
  <si>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</si>
  <si>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</si>
  <si>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</si>
  <si>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</si>
  <si>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</si>
  <si>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</si>
  <si>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</si>
  <si>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</si>
  <si>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</si>
  <si>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</si>
  <si>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</si>
  <si>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</si>
  <si>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</si>
  <si>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</si>
  <si>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</si>
  <si>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</si>
  <si>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</si>
  <si>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</si>
  <si>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</si>
  <si>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</si>
  <si>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</si>
  <si>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</si>
  <si>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</si>
  <si>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</si>
  <si>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</si>
  <si>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</si>
  <si>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</si>
  <si>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</si>
  <si>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</si>
  <si>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</si>
  <si>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</si>
  <si>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</si>
  <si>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</si>
  <si>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</si>
  <si>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</si>
  <si>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</si>
  <si>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</si>
  <si>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</si>
  <si>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</si>
  <si>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</si>
  <si>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</si>
  <si>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</si>
  <si>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</si>
  <si>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</si>
  <si>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</si>
  <si>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</si>
  <si>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</si>
  <si>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</si>
  <si>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</si>
  <si>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</si>
  <si>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</si>
  <si>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</si>
  <si>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</si>
  <si>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</si>
  <si>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</si>
  <si>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</si>
  <si>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</si>
  <si>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</si>
  <si>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</si>
  <si>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</si>
  <si>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</si>
  <si>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</si>
  <si>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</si>
  <si>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</si>
  <si>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</si>
  <si>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</si>
  <si>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</si>
  <si>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</si>
  <si>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</si>
  <si>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</si>
  <si>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</si>
  <si>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</si>
  <si>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</si>
  <si>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</si>
  <si>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</si>
  <si>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</si>
  <si>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</si>
  <si>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</si>
  <si>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</si>
  <si>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</si>
  <si>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</si>
  <si>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</si>
  <si>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</si>
  <si>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</si>
  <si>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</si>
  <si>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</si>
  <si>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</si>
  <si>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</si>
  <si>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</si>
  <si>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</si>
  <si>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</si>
  <si>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</si>
  <si>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</si>
  <si>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</si>
  <si>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</si>
  <si>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</si>
  <si>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</si>
  <si>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</si>
  <si>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</si>
  <si>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</si>
  <si>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</si>
  <si>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</si>
  <si>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</si>
  <si>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</si>
  <si>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</si>
  <si>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</si>
  <si>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</si>
  <si>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</si>
  <si>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</si>
  <si>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</si>
  <si>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</si>
  <si>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</si>
  <si>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</si>
  <si>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</si>
  <si>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</si>
  <si>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</si>
  <si>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</si>
  <si>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</si>
  <si>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</si>
  <si>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</si>
  <si>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</si>
  <si>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</si>
  <si>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</si>
  <si>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</si>
  <si>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</si>
  <si>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</si>
  <si>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</si>
  <si>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</si>
  <si>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</si>
  <si>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</si>
  <si>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</si>
  <si>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</si>
  <si>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</si>
  <si>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</si>
  <si>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</si>
  <si>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</si>
  <si>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</si>
  <si>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</si>
  <si>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</si>
  <si>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</si>
  <si>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</si>
  <si>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</si>
  <si>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</si>
  <si>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</si>
  <si>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</si>
  <si>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</si>
  <si>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</si>
  <si>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</si>
  <si>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</si>
  <si>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</si>
  <si>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</si>
  <si>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</si>
  <si>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</si>
  <si>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</si>
  <si>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</si>
  <si>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</si>
  <si>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</si>
  <si>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</si>
  <si>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</si>
  <si>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</si>
  <si>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</si>
  <si>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</si>
  <si>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</si>
  <si>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</si>
  <si>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</si>
  <si>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</si>
  <si>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</si>
  <si>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</si>
  <si>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</si>
  <si>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</si>
  <si>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</si>
  <si>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</si>
  <si>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</si>
  <si>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</si>
  <si>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</si>
  <si>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</si>
  <si>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</si>
  <si>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</si>
  <si>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</si>
  <si>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</si>
  <si>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</si>
  <si>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</si>
  <si>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</si>
  <si>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</si>
  <si>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</si>
  <si>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</si>
  <si>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</si>
  <si>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</si>
  <si>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</si>
  <si>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</si>
  <si>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</si>
  <si>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</si>
  <si>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</si>
  <si>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</si>
  <si>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</si>
  <si>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</si>
  <si>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</si>
  <si>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</si>
  <si>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</si>
  <si>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</si>
  <si>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</si>
  <si>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</si>
  <si>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</si>
  <si>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</si>
  <si>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</si>
  <si>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</si>
  <si>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</si>
  <si>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</si>
  <si>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</si>
  <si>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</si>
  <si>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</si>
  <si>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</si>
  <si>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</si>
  <si>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</si>
  <si>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</si>
  <si>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</si>
  <si>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</si>
  <si>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</si>
  <si>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</si>
  <si>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</si>
  <si>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</si>
  <si>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</si>
  <si>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</si>
  <si>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</si>
  <si>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</si>
  <si>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</si>
  <si>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</si>
  <si>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</si>
  <si>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</si>
  <si>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</si>
  <si>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</si>
  <si>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</si>
  <si>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</si>
  <si>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</si>
  <si>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</si>
  <si>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</si>
  <si>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</si>
  <si>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</si>
  <si>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</si>
  <si>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</si>
  <si>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</si>
  <si>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</si>
  <si>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</si>
  <si>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</si>
  <si>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</si>
  <si>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</si>
  <si>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</si>
  <si>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</si>
  <si>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</si>
  <si>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</si>
  <si>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</si>
  <si>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</si>
  <si>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</si>
  <si>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</si>
  <si>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</si>
  <si>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</si>
  <si>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</si>
  <si>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</si>
  <si>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</si>
  <si>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</si>
  <si>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</si>
  <si>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</si>
  <si>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</si>
  <si>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</si>
  <si>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</si>
  <si>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</si>
  <si>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</si>
  <si>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</si>
  <si>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</si>
  <si>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</si>
  <si>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</si>
  <si>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</si>
  <si>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</si>
  <si>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</si>
  <si>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</si>
  <si>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</si>
  <si>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</si>
  <si>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</si>
  <si>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</si>
  <si>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</si>
  <si>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</si>
  <si>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</si>
  <si>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</si>
  <si>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</si>
  <si>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</si>
  <si>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</si>
  <si>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</si>
  <si>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</si>
  <si>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</si>
  <si>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</si>
  <si>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</si>
  <si>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</si>
  <si>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</si>
  <si>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</si>
  <si>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</si>
  <si>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</si>
  <si>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</si>
  <si>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</si>
  <si>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</si>
  <si>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</si>
  <si>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</si>
  <si>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</si>
  <si>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</si>
  <si>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</si>
  <si>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</si>
  <si>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</si>
  <si>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</si>
  <si>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</si>
  <si>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</si>
  <si>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</si>
  <si>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</si>
  <si>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</si>
  <si>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</si>
  <si>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</si>
  <si>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</si>
  <si>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</si>
  <si>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</si>
  <si>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</si>
  <si>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</si>
  <si>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</si>
  <si>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</si>
  <si>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</si>
  <si>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</si>
  <si>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</si>
  <si>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</si>
  <si>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</si>
  <si>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</si>
  <si>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</si>
  <si>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</si>
  <si>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</si>
  <si>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</si>
  <si>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</si>
  <si>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</si>
  <si>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</si>
  <si>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</si>
  <si>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</si>
  <si>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</si>
  <si>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</si>
  <si>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</si>
  <si>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</si>
  <si>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</si>
  <si>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</si>
  <si>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</si>
  <si>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</si>
  <si>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</si>
  <si>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</si>
  <si>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</si>
  <si>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</si>
  <si>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</si>
  <si>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</si>
  <si>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</si>
  <si>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</si>
  <si>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</si>
  <si>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</si>
  <si>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</si>
  <si>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</si>
  <si>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</si>
  <si>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</si>
  <si>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</si>
  <si>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</si>
  <si>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</si>
  <si>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</si>
  <si>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</si>
  <si>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</si>
  <si>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</si>
  <si>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</si>
  <si>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</si>
  <si>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</si>
  <si>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</si>
  <si>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</si>
  <si>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</si>
  <si>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</si>
  <si>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</si>
  <si>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</si>
  <si>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</si>
  <si>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</si>
  <si>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</si>
  <si>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</si>
  <si>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</si>
  <si>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</si>
  <si>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</si>
  <si>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</si>
  <si>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</si>
  <si>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</si>
  <si>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</si>
  <si>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</si>
  <si>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</si>
  <si>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</si>
  <si>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</si>
  <si>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</si>
  <si>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</si>
  <si>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</si>
  <si>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</si>
  <si>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</si>
  <si>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</si>
  <si>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</si>
  <si>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</si>
  <si>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</si>
  <si>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</si>
  <si>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</si>
  <si>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</si>
  <si>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</si>
  <si>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</si>
  <si>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</si>
  <si>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</si>
  <si>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</si>
  <si>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</si>
  <si>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</si>
  <si>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</si>
  <si>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</si>
  <si>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</si>
  <si>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</si>
  <si>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</si>
  <si>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</si>
  <si>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</si>
  <si>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</si>
  <si>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</si>
  <si>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</si>
  <si>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</si>
  <si>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</si>
  <si>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</si>
  <si>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</si>
  <si>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</si>
  <si>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</si>
  <si>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</si>
  <si>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</si>
  <si>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</si>
  <si>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</si>
  <si>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</si>
  <si>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</si>
  <si>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</si>
  <si>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</si>
  <si>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</si>
  <si>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</si>
  <si>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</si>
  <si>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</si>
  <si>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</si>
  <si>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</si>
  <si>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</si>
  <si>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</si>
  <si>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</si>
  <si>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</si>
  <si>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</si>
  <si>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</si>
  <si>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</si>
  <si>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</si>
  <si>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</si>
  <si>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</si>
  <si>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</si>
  <si>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</si>
  <si>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</si>
  <si>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</si>
  <si>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</si>
  <si>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</si>
  <si>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</si>
  <si>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</si>
  <si>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</si>
  <si>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</si>
  <si>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</si>
  <si>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</si>
  <si>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</si>
  <si>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</si>
  <si>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</si>
  <si>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</si>
  <si>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</si>
  <si>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</si>
  <si>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</si>
  <si>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</si>
  <si>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</si>
  <si>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</si>
  <si>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</si>
  <si>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</si>
  <si>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</si>
  <si>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</si>
  <si>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</si>
  <si>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</si>
  <si>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</si>
  <si>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</si>
  <si>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</si>
  <si>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</si>
  <si>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</si>
  <si>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</si>
  <si>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</si>
  <si>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</si>
  <si>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</si>
  <si>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</si>
  <si>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</si>
  <si>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</si>
  <si>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</si>
  <si>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</si>
  <si>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</si>
  <si>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</si>
  <si>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</si>
  <si>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</si>
  <si>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</si>
  <si>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</si>
  <si>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</si>
  <si>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</si>
  <si>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</si>
  <si>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</si>
  <si>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</si>
  <si>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</si>
  <si>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</si>
  <si>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</si>
  <si>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</si>
  <si>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</si>
  <si>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</si>
  <si>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</si>
  <si>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</si>
  <si>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</si>
  <si>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</si>
  <si>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</si>
  <si>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</si>
  <si>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</si>
  <si>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</si>
  <si>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</si>
  <si>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</si>
  <si>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</si>
  <si>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</si>
  <si>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</si>
  <si>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</si>
  <si>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</si>
  <si>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</si>
  <si>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</si>
  <si>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</si>
  <si>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</si>
  <si>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</si>
  <si>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</si>
  <si>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</si>
  <si>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</si>
  <si>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</si>
  <si>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</si>
  <si>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</si>
  <si>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</si>
  <si>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</si>
  <si>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</si>
  <si>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</si>
  <si>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</si>
  <si>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</si>
  <si>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</si>
  <si>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</si>
  <si>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</si>
  <si>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</si>
  <si>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</si>
  <si>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</si>
  <si>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</si>
  <si>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</si>
  <si>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</si>
  <si>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</si>
  <si>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</si>
  <si>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</si>
  <si>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</si>
  <si>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</si>
  <si>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</si>
  <si>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</si>
  <si>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</si>
  <si>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</si>
  <si>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</si>
  <si>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</si>
  <si>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</si>
  <si>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</si>
  <si>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</si>
  <si>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</si>
  <si>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</si>
  <si>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</si>
  <si>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</si>
  <si>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</si>
  <si>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</si>
  <si>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</si>
  <si>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</si>
  <si>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</si>
  <si>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</si>
  <si>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</si>
  <si>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</si>
  <si>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</si>
  <si>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</si>
  <si>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</si>
  <si>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</si>
  <si>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</si>
  <si>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</si>
  <si>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</si>
  <si>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</si>
  <si>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</si>
  <si>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</si>
  <si>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</si>
  <si>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</si>
  <si>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</si>
  <si>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</si>
  <si>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</si>
  <si>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</si>
  <si>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</si>
  <si>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</si>
  <si>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</si>
  <si>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</si>
  <si>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</si>
  <si>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</si>
  <si>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</si>
  <si>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</si>
  <si>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</si>
  <si>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</si>
  <si>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</si>
  <si>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</si>
  <si>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</si>
  <si>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</si>
  <si>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</si>
  <si>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</si>
  <si>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</si>
  <si>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</si>
  <si>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</si>
  <si>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</si>
  <si>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</si>
  <si>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</si>
  <si>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</si>
  <si>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</si>
  <si>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</si>
  <si>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</si>
  <si>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</si>
  <si>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</si>
  <si>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</si>
  <si>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</si>
  <si>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</si>
  <si>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</si>
  <si>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</si>
  <si>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</si>
  <si>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</si>
  <si>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</si>
  <si>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</si>
  <si>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</si>
  <si>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</si>
  <si>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</si>
  <si>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</si>
  <si>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</si>
  <si>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</si>
  <si>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</si>
  <si>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</si>
  <si>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</si>
  <si>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</si>
  <si>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</si>
  <si>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</si>
  <si>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</si>
  <si>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</si>
  <si>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</si>
  <si>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</si>
  <si>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</si>
  <si>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</si>
  <si>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</si>
  <si>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</si>
  <si>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</si>
  <si>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</si>
  <si>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</si>
  <si>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</si>
  <si>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</si>
  <si>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</si>
  <si>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</si>
  <si>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</si>
  <si>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</si>
  <si>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</si>
  <si>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</si>
  <si>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</si>
  <si>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</si>
  <si>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</si>
  <si>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</si>
  <si>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</si>
  <si>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</si>
  <si>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</si>
  <si>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</si>
  <si>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</si>
  <si>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</si>
  <si>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</si>
  <si>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</si>
  <si>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</si>
  <si>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</si>
  <si>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</si>
  <si>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</si>
  <si>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</si>
  <si>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</si>
  <si>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</si>
  <si>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</si>
  <si>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</si>
  <si>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</si>
  <si>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</si>
  <si>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</si>
  <si>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</si>
  <si>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</si>
  <si>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</si>
  <si>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</si>
  <si>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</si>
  <si>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</si>
  <si>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</si>
  <si>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</si>
  <si>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</si>
  <si>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</si>
  <si>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</si>
  <si>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</si>
  <si>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</si>
  <si>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</si>
  <si>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</si>
  <si>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</si>
  <si>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</si>
  <si>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</si>
  <si>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</si>
  <si>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</si>
  <si>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</si>
  <si>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</si>
  <si>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</si>
  <si>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</si>
  <si>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</si>
  <si>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</si>
  <si>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</si>
  <si>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</si>
  <si>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</si>
  <si>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</si>
  <si>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</si>
  <si>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</si>
  <si>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</si>
  <si>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</si>
  <si>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</si>
  <si>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</si>
  <si>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</si>
  <si>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</si>
  <si>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</si>
  <si>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</si>
  <si>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</si>
  <si>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</si>
  <si>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</si>
  <si>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</si>
  <si>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</si>
  <si>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</si>
  <si>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</si>
  <si>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</si>
  <si>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</si>
  <si>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</si>
  <si>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</si>
  <si>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</si>
  <si>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</si>
  <si>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</si>
  <si>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</si>
  <si>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</si>
  <si>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</si>
  <si>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</si>
  <si>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</si>
  <si>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</si>
  <si>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</si>
  <si>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</si>
  <si>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</si>
  <si>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</si>
  <si>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</si>
  <si>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</si>
  <si>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</si>
  <si>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</si>
  <si>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</si>
  <si>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</si>
  <si>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</si>
  <si>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</si>
  <si>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</si>
  <si>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</si>
  <si>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</si>
  <si>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</si>
  <si>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</si>
  <si>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</si>
  <si>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</si>
  <si>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</si>
  <si>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</si>
  <si>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</si>
  <si>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</si>
  <si>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</si>
  <si>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</si>
  <si>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</si>
  <si>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</si>
  <si>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</si>
  <si>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</si>
  <si>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</si>
  <si>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</si>
  <si>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</si>
  <si>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</si>
  <si>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</si>
  <si>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</si>
  <si>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</si>
  <si>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</si>
  <si>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</si>
  <si>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</si>
  <si>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</si>
  <si>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</si>
  <si>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</si>
  <si>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</si>
  <si>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</si>
  <si>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</si>
  <si>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</si>
  <si>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</si>
  <si>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</si>
  <si>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</si>
  <si>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</si>
  <si>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</si>
  <si>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</si>
  <si>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</si>
  <si>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</si>
  <si>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</si>
  <si>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</si>
  <si>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</si>
  <si>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</si>
  <si>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</si>
  <si>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</si>
  <si>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</si>
  <si>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</si>
  <si>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</si>
  <si>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</si>
  <si>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</si>
  <si>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</si>
  <si>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</si>
  <si>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</si>
  <si>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</si>
  <si>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</si>
  <si>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</si>
  <si>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</si>
  <si>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</si>
  <si>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</si>
  <si>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</si>
  <si>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</si>
  <si>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</si>
  <si>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</si>
  <si>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</si>
  <si>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</si>
  <si>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</si>
  <si>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</si>
  <si>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</si>
  <si>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</si>
  <si>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</si>
  <si>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</si>
  <si>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</si>
  <si>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</si>
  <si>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</si>
  <si>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</si>
  <si>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</si>
  <si>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</si>
  <si>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</si>
  <si>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</si>
  <si>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</si>
  <si>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</si>
  <si>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</si>
  <si>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</si>
  <si>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</si>
  <si>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</si>
  <si>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</si>
  <si>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</si>
  <si>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</si>
  <si>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</si>
  <si>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</si>
  <si>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</si>
  <si>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</si>
  <si>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</si>
  <si>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</si>
  <si>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</si>
  <si>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</si>
  <si>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</si>
  <si>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</si>
  <si>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</si>
  <si>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</si>
  <si>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</si>
  <si>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</si>
  <si>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</si>
  <si>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</si>
  <si>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</si>
  <si>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</si>
  <si>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</si>
  <si>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</si>
  <si>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</si>
  <si>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</si>
  <si>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</si>
  <si>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</si>
  <si>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</si>
  <si>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</si>
  <si>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</si>
  <si>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</si>
  <si>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</si>
  <si>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</si>
  <si>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</si>
  <si>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</si>
  <si>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</si>
  <si>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</si>
  <si>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</si>
  <si>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</si>
  <si>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</si>
  <si>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</si>
  <si>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</si>
  <si>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</si>
  <si>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</si>
  <si>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</si>
  <si>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</si>
  <si>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</si>
  <si>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</si>
  <si>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</si>
  <si>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</si>
  <si>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</si>
  <si>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</si>
  <si>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</si>
  <si>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</si>
  <si>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</si>
  <si>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</si>
  <si>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</si>
  <si>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</si>
  <si>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</si>
  <si>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</si>
  <si>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</si>
  <si>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</si>
  <si>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</si>
  <si>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</si>
  <si>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</si>
  <si>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</si>
  <si>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</si>
  <si>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</si>
  <si>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</si>
  <si>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</si>
  <si>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</si>
  <si>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</si>
  <si>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</si>
  <si>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</si>
  <si>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</si>
  <si>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</si>
  <si>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</si>
  <si>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</si>
  <si>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</si>
  <si>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</si>
  <si>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</si>
  <si>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</si>
  <si>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</si>
  <si>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</si>
  <si>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</si>
  <si>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</si>
  <si>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</si>
  <si>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</si>
  <si>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</si>
  <si>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</si>
  <si>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</si>
  <si>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</si>
  <si>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</si>
  <si>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</si>
  <si>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</si>
  <si>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</si>
  <si>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</si>
  <si>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</si>
  <si>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</si>
  <si>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</si>
  <si>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</si>
  <si>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</si>
  <si>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</si>
  <si>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</si>
  <si>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</si>
  <si>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</si>
  <si>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</si>
  <si>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</si>
  <si>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</si>
  <si>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</si>
  <si>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</si>
  <si>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</si>
  <si>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</si>
  <si>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</si>
  <si>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</si>
  <si>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</si>
  <si>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</si>
  <si>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</si>
  <si>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</si>
  <si>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</si>
  <si>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</si>
  <si>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</si>
  <si>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</si>
  <si>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</si>
  <si>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</si>
  <si>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</si>
  <si>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</si>
  <si>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</si>
  <si>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</si>
  <si>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</si>
  <si>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</si>
  <si>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</si>
  <si>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</si>
  <si>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</si>
  <si>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</si>
  <si>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</si>
  <si>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</si>
  <si>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</si>
  <si>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</si>
  <si>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</si>
  <si>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</si>
  <si>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</si>
  <si>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</si>
  <si>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</si>
  <si>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</si>
  <si>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</si>
  <si>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</si>
  <si>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</si>
  <si>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</si>
  <si>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</si>
  <si>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</si>
  <si>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</si>
  <si>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</si>
  <si>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</si>
  <si>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</si>
  <si>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</si>
  <si>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</si>
  <si>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</si>
  <si>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</si>
  <si>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</si>
  <si>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</si>
  <si>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</si>
  <si>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</si>
  <si>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</si>
  <si>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</si>
  <si>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</si>
  <si>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</si>
  <si>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</si>
  <si>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</si>
  <si>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</si>
  <si>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</si>
  <si>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</si>
  <si>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</si>
  <si>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</si>
  <si>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</si>
  <si>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</si>
  <si>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</si>
  <si>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</si>
  <si>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</si>
  <si>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</si>
  <si>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</si>
  <si>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</si>
  <si>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</si>
  <si>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</si>
  <si>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</si>
  <si>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</si>
  <si>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</si>
  <si>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</si>
  <si>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</si>
  <si>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</si>
  <si>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</si>
  <si>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</si>
  <si>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</si>
  <si>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</si>
  <si>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</si>
  <si>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</si>
  <si>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</si>
  <si>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</si>
  <si>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</si>
  <si>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</si>
  <si>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</si>
  <si>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</si>
  <si>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</si>
  <si>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</si>
  <si>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</si>
  <si>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</si>
  <si>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</si>
  <si>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</si>
  <si>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</si>
  <si>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</si>
  <si>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</si>
  <si>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</si>
  <si>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</si>
  <si>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</si>
  <si>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</si>
  <si>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</si>
  <si>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</si>
  <si>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</si>
  <si>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</si>
  <si>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</si>
  <si>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</si>
  <si>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</si>
  <si>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</si>
  <si>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</si>
  <si>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</si>
  <si>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</si>
  <si>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</si>
  <si>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</si>
  <si>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</si>
  <si>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</si>
  <si>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</si>
  <si>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</si>
  <si>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</si>
  <si>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</si>
  <si>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</si>
  <si>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</si>
  <si>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</si>
  <si>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</si>
  <si>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</si>
  <si>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</si>
  <si>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</si>
  <si>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</si>
  <si>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</si>
  <si>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</si>
  <si>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</si>
  <si>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</si>
  <si>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</si>
  <si>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</si>
  <si>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</si>
  <si>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</si>
  <si>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</si>
  <si>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</si>
  <si>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</si>
  <si>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</si>
  <si>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</si>
  <si>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</si>
  <si>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</si>
  <si>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</si>
  <si>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</si>
  <si>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</si>
  <si>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</si>
  <si>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</si>
  <si>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</si>
  <si>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</si>
  <si>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</si>
  <si>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</si>
  <si>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</si>
  <si>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</si>
  <si>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</si>
  <si>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</si>
  <si>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</si>
  <si>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</si>
  <si>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</si>
  <si>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</si>
  <si>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</si>
  <si>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</si>
  <si>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</si>
  <si>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</si>
  <si>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</si>
  <si>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</si>
  <si>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</si>
  <si>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</si>
  <si>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</si>
  <si>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</si>
  <si>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</si>
  <si>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</si>
  <si>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</si>
  <si>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</si>
  <si>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</si>
  <si>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</si>
  <si>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</si>
  <si>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</si>
  <si>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</si>
  <si>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</si>
  <si>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</si>
  <si>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</si>
  <si>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</si>
  <si>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</si>
  <si>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</si>
  <si>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</si>
  <si>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</si>
  <si>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</si>
  <si>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</si>
  <si>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</si>
  <si>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</si>
  <si>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</si>
  <si>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</si>
  <si>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</si>
  <si>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</si>
  <si>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</si>
  <si>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</si>
  <si>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</si>
  <si>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</si>
  <si>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</si>
  <si>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</si>
  <si>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</si>
  <si>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</si>
  <si>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</si>
  <si>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</si>
  <si>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</si>
  <si>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</si>
  <si>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</si>
  <si>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</si>
  <si>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</si>
  <si>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</si>
  <si>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</si>
  <si>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</si>
  <si>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</si>
  <si>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</si>
  <si>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</si>
  <si>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</si>
  <si>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</si>
  <si>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</si>
  <si>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</si>
  <si>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</si>
  <si>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</si>
  <si>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</si>
  <si>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</si>
  <si>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</si>
  <si>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</si>
  <si>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</si>
  <si>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</si>
  <si>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</si>
  <si>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</si>
  <si>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</si>
  <si>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</si>
  <si>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</si>
  <si>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</si>
  <si>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</si>
  <si>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</si>
  <si>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</si>
  <si>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</si>
  <si>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</si>
  <si>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</si>
  <si>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</si>
  <si>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</si>
  <si>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</si>
  <si>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</si>
  <si>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</si>
  <si>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</si>
  <si>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</si>
  <si>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</si>
  <si>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</si>
  <si>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</si>
  <si>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</si>
  <si>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</si>
  <si>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</si>
  <si>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</si>
  <si>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</si>
  <si>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</si>
  <si>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</si>
  <si>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</si>
  <si>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</si>
  <si>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</si>
  <si>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</si>
  <si>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</si>
  <si>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</si>
  <si>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</si>
  <si>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</si>
  <si>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</si>
  <si>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</si>
  <si>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</si>
  <si>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</si>
  <si>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</si>
  <si>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</si>
  <si>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</si>
  <si>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</si>
  <si>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</si>
  <si>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</si>
  <si>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</si>
  <si>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</si>
  <si>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</si>
  <si>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</si>
  <si>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</si>
  <si>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</si>
  <si>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</si>
  <si>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</si>
  <si>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</si>
  <si>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</si>
  <si>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</si>
  <si>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</si>
  <si>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</si>
  <si>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</si>
  <si>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</si>
  <si>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</si>
  <si>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</si>
  <si>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</si>
  <si>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</si>
  <si>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</si>
  <si>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</si>
  <si>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</si>
  <si>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</si>
  <si>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</si>
  <si>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</si>
  <si>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</si>
  <si>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</si>
  <si>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</si>
  <si>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</si>
  <si>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</si>
  <si>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</si>
  <si>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</si>
  <si>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</si>
  <si>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</si>
  <si>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</si>
  <si>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</si>
  <si>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</si>
  <si>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</si>
  <si>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</si>
  <si>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</si>
  <si>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</si>
  <si>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</si>
  <si>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</si>
  <si>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</si>
  <si>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</si>
  <si>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</si>
  <si>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</si>
  <si>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</si>
  <si>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</si>
  <si>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</si>
  <si>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</si>
  <si>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</si>
  <si>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</si>
  <si>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</si>
  <si>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</si>
  <si>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</si>
  <si>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</si>
  <si>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</si>
  <si>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</si>
  <si>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</si>
  <si>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</si>
  <si>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</si>
  <si>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</si>
  <si>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</si>
  <si>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</si>
  <si>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</si>
  <si>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</si>
  <si>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</si>
  <si>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</si>
  <si>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</si>
  <si>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</si>
  <si>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</si>
  <si>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</si>
  <si>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</si>
  <si>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</si>
  <si>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</si>
  <si>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</si>
  <si>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</si>
  <si>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</si>
  <si>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</si>
  <si>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</si>
  <si>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</si>
  <si>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</si>
  <si>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</si>
  <si>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</si>
  <si>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</si>
  <si>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</si>
  <si>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</si>
  <si>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</si>
  <si>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</si>
  <si>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</si>
  <si>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</si>
  <si>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</si>
  <si>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</si>
  <si>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</si>
  <si>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</si>
  <si>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</si>
  <si>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</si>
  <si>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</si>
  <si>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</si>
  <si>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</si>
  <si>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</si>
  <si>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</si>
  <si>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</si>
  <si>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</si>
  <si>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</si>
  <si>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</si>
  <si>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</si>
  <si>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</si>
  <si>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</si>
  <si>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</si>
  <si>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</si>
  <si>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</si>
  <si>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</si>
  <si>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</si>
  <si>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</si>
  <si>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</si>
  <si>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</si>
  <si>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</si>
  <si>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</si>
  <si>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</si>
  <si>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</si>
  <si>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</si>
  <si>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</si>
  <si>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</si>
  <si>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</si>
  <si>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</si>
  <si>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</si>
  <si>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</si>
  <si>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</si>
  <si>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</si>
  <si>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</si>
  <si>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</si>
  <si>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</si>
  <si>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</si>
  <si>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</si>
  <si>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</si>
  <si>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</si>
  <si>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</si>
  <si>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</si>
  <si>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</si>
  <si>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</si>
  <si>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</si>
  <si>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</si>
  <si>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</si>
  <si>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</si>
  <si>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</si>
  <si>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</si>
  <si>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</si>
  <si>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</si>
  <si>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</si>
  <si>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</si>
  <si>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</si>
  <si>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</si>
  <si>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</si>
  <si>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</si>
  <si>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</si>
  <si>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</si>
  <si>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</si>
  <si>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</si>
  <si>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</si>
  <si>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</si>
  <si>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</si>
  <si>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</si>
  <si>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</si>
  <si>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</si>
  <si>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</si>
  <si>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</si>
  <si>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</si>
  <si>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</si>
  <si>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</si>
  <si>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</si>
  <si>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</si>
  <si>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</si>
  <si>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</si>
  <si>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</si>
  <si>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</si>
  <si>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</si>
  <si>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</si>
  <si>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</si>
  <si>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</si>
  <si>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</si>
  <si>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</si>
  <si>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</si>
  <si>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</si>
  <si>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</si>
  <si>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</si>
  <si>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</si>
  <si>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</si>
  <si>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</si>
  <si>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</si>
  <si>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</si>
  <si>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</si>
  <si>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</si>
  <si>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</si>
  <si>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</si>
  <si>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</si>
  <si>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</si>
  <si>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</si>
  <si>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</si>
  <si>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</si>
  <si>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</si>
  <si>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</si>
  <si>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</si>
  <si>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</si>
  <si>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</si>
  <si>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</si>
  <si>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</si>
  <si>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</si>
  <si>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</si>
  <si>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</si>
  <si>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</si>
  <si>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</si>
  <si>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</si>
  <si>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</si>
  <si>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</si>
  <si>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</si>
  <si>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</si>
  <si>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</si>
  <si>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</si>
  <si>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</si>
  <si>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</si>
  <si>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</si>
  <si>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</si>
  <si>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</si>
  <si>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</si>
  <si>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</si>
  <si>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</si>
  <si>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</si>
  <si>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</si>
  <si>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</si>
  <si>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</si>
  <si>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</si>
  <si>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</si>
  <si>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</si>
  <si>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</si>
  <si>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</si>
  <si>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</si>
  <si>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</si>
  <si>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</si>
  <si>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</si>
  <si>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</si>
  <si>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</si>
  <si>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</si>
  <si>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</si>
  <si>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</si>
  <si>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</si>
  <si>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</si>
  <si>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</si>
  <si>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</si>
  <si>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</si>
  <si>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</si>
  <si>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</si>
  <si>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</si>
  <si>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</si>
  <si>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</si>
  <si>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</si>
  <si>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</si>
  <si>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</si>
  <si>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</si>
  <si>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</si>
  <si>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</si>
  <si>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</si>
  <si>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</si>
  <si>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</si>
  <si>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</si>
  <si>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</si>
  <si>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</si>
  <si>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</si>
  <si>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</si>
  <si>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</si>
  <si>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</si>
  <si>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</si>
  <si>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</si>
  <si>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</si>
  <si>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</si>
  <si>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</si>
  <si>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</si>
  <si>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</si>
  <si>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</si>
  <si>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</si>
  <si>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</si>
  <si>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</si>
  <si>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</si>
  <si>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</si>
  <si>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</si>
  <si>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</si>
  <si>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</si>
  <si>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</si>
  <si>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</si>
  <si>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</si>
  <si>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</si>
  <si>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</si>
  <si>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</si>
  <si>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</si>
  <si>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</si>
  <si>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</si>
  <si>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</si>
  <si>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</si>
  <si>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</si>
  <si>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</si>
  <si>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</si>
  <si>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</si>
  <si>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</si>
  <si>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</si>
  <si>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</si>
  <si>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</si>
  <si>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</si>
  <si>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</si>
  <si>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</si>
  <si>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</si>
  <si>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</si>
  <si>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</si>
  <si>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</si>
  <si>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</si>
  <si>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</si>
  <si>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</si>
  <si>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</si>
  <si>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</si>
  <si>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</si>
  <si>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</si>
  <si>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</si>
  <si>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</si>
  <si>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</si>
  <si>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</si>
  <si>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</si>
  <si>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</si>
  <si>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</si>
  <si>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</si>
  <si>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</si>
  <si>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</si>
  <si>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</si>
  <si>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</si>
  <si>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</si>
  <si>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</si>
  <si>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</si>
  <si>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</si>
  <si>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</si>
  <si>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</si>
  <si>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</si>
  <si>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</si>
  <si>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</si>
  <si>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</si>
  <si>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</si>
  <si>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</si>
  <si>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</si>
  <si>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</si>
  <si>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</si>
  <si>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</si>
  <si>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</si>
  <si>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</si>
  <si>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</si>
  <si>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</si>
  <si>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</si>
  <si>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</si>
  <si>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</si>
  <si>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</si>
  <si>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</si>
  <si>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</si>
  <si>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</si>
  <si>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</si>
  <si>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</si>
  <si>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</si>
  <si>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</si>
  <si>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</si>
  <si>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</si>
  <si>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</si>
  <si>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</si>
  <si>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</si>
  <si>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</si>
  <si>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</si>
  <si>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</si>
  <si>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</si>
  <si>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</si>
  <si>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</si>
  <si>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</si>
  <si>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</si>
  <si>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</si>
  <si>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</si>
  <si>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</si>
  <si>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</si>
  <si>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</si>
  <si>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</si>
  <si>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</si>
  <si>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</si>
  <si>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</si>
  <si>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</si>
  <si>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</si>
  <si>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</si>
  <si>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</si>
  <si>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</si>
  <si>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</si>
  <si>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</si>
  <si>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</si>
  <si>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</si>
  <si>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</si>
  <si>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</si>
  <si>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</si>
  <si>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</si>
  <si>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</si>
  <si>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</si>
  <si>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</si>
  <si>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</si>
  <si>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</si>
  <si>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</si>
  <si>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</si>
  <si>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</si>
  <si>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</si>
  <si>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</si>
  <si>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</si>
  <si>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</si>
  <si>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</si>
  <si>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</si>
  <si>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</si>
  <si>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</si>
  <si>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</si>
  <si>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</si>
  <si>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</si>
  <si>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</si>
  <si>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</si>
  <si>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</si>
  <si>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</si>
  <si>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</si>
  <si>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</si>
  <si>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</si>
  <si>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</si>
  <si>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</si>
  <si>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</si>
  <si>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</si>
  <si>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</si>
  <si>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</si>
  <si>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</si>
  <si>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</si>
  <si>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</si>
  <si>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</si>
  <si>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</si>
  <si>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</si>
  <si>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</si>
  <si>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</si>
  <si>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</si>
  <si>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</si>
  <si>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</si>
  <si>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</si>
  <si>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</si>
  <si>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</si>
  <si>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</si>
  <si>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</si>
  <si>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</si>
  <si>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</si>
  <si>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</si>
  <si>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</si>
  <si>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</si>
  <si>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</si>
  <si>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</si>
  <si>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</si>
  <si>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</si>
  <si>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</si>
  <si>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</si>
  <si>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</si>
  <si>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</si>
  <si>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</si>
  <si>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</si>
  <si>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</si>
  <si>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</si>
  <si>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</si>
  <si>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</si>
  <si>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</si>
  <si>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</si>
  <si>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</si>
  <si>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</si>
  <si>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</si>
  <si>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</si>
  <si>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</si>
  <si>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</si>
  <si>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</si>
  <si>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</si>
  <si>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</si>
  <si>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</si>
  <si>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</si>
  <si>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</si>
  <si>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</si>
  <si>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</si>
  <si>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</si>
  <si>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</si>
  <si>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</si>
  <si>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</si>
  <si>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</si>
  <si>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</si>
  <si>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</si>
  <si>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</si>
  <si>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</si>
  <si>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</si>
  <si>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</si>
  <si>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</si>
  <si>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</si>
  <si>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</si>
  <si>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</si>
  <si>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</si>
  <si>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</si>
  <si>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</si>
  <si>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</si>
  <si>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</si>
  <si>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</si>
  <si>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</si>
  <si>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</si>
  <si>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</si>
  <si>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</si>
  <si>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</si>
  <si>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</si>
  <si>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</si>
  <si>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</si>
  <si>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</si>
  <si>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</si>
  <si>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</si>
  <si>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</si>
  <si>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</si>
  <si>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</si>
  <si>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</si>
  <si>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</si>
  <si>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</si>
  <si>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</si>
  <si>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</si>
  <si>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</si>
  <si>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</si>
  <si>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</si>
  <si>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</si>
  <si>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</si>
  <si>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</si>
  <si>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</si>
  <si>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</si>
  <si>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</si>
  <si>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</si>
  <si>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</si>
  <si>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</si>
  <si>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</si>
  <si>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</si>
  <si>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</si>
  <si>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</si>
  <si>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</si>
  <si>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</si>
  <si>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</si>
  <si>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</si>
  <si>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</si>
  <si>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</si>
  <si>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</si>
  <si>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</si>
  <si>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</si>
  <si>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</si>
  <si>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</si>
  <si>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</si>
  <si>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</si>
  <si>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</si>
  <si>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</si>
  <si>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</si>
  <si>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</si>
  <si>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</si>
  <si>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</si>
  <si>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</si>
  <si>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</si>
  <si>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</si>
  <si>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</si>
  <si>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</si>
  <si>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</si>
  <si>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</si>
  <si>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</si>
  <si>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</si>
  <si>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</si>
  <si>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</si>
  <si>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</si>
  <si>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</si>
  <si>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</si>
  <si>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</si>
  <si>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</si>
  <si>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</si>
  <si>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</si>
  <si>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</si>
  <si>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</si>
  <si>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</si>
  <si>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</si>
  <si>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</si>
  <si>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</si>
  <si>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</si>
  <si>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</si>
  <si>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</si>
  <si>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</si>
  <si>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</si>
  <si>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</si>
  <si>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</si>
  <si>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</si>
  <si>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</si>
  <si>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</si>
  <si>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</si>
  <si>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</si>
  <si>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</si>
  <si>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</si>
  <si>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</si>
  <si>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</si>
  <si>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</si>
  <si>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</si>
  <si>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</si>
  <si>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</si>
  <si>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</si>
  <si>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</si>
  <si>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</si>
  <si>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</si>
  <si>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</si>
  <si>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</si>
  <si>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</si>
  <si>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</si>
  <si>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</si>
  <si>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</si>
  <si>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</si>
  <si>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</si>
  <si>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</si>
  <si>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</si>
  <si>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</si>
  <si>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</si>
  <si>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</si>
  <si>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</si>
  <si>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</si>
  <si>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</si>
  <si>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</si>
  <si>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</si>
  <si>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</si>
  <si>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</si>
  <si>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</si>
  <si>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</si>
  <si>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</si>
  <si>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</si>
  <si>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</si>
  <si>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</si>
  <si>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</si>
  <si>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</si>
  <si>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</si>
  <si>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</si>
  <si>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</si>
  <si>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</si>
  <si>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</si>
  <si>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</si>
  <si>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</si>
  <si>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</si>
  <si>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</si>
  <si>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</si>
  <si>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</si>
  <si>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</si>
  <si>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</si>
  <si>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</si>
  <si>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</si>
  <si>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</si>
  <si>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</si>
  <si>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</si>
  <si>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</si>
  <si>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</si>
  <si>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</si>
  <si>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</si>
  <si>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</si>
  <si>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</si>
  <si>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</si>
  <si>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</si>
  <si>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</si>
  <si>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</si>
  <si>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</si>
  <si>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</si>
  <si>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</si>
  <si>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</si>
  <si>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</si>
  <si>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</si>
  <si>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</si>
  <si>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</si>
  <si>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</si>
  <si>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</si>
  <si>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</si>
  <si>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</si>
  <si>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</si>
  <si>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</si>
  <si>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</si>
  <si>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</si>
  <si>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</si>
  <si>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</si>
  <si>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</si>
  <si>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</si>
  <si>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</si>
  <si>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</si>
  <si>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</si>
  <si>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</si>
  <si>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</si>
  <si>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</si>
  <si>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</si>
  <si>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</si>
  <si>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</si>
  <si>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</si>
  <si>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</si>
  <si>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</si>
  <si>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</si>
  <si>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</si>
  <si>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</si>
  <si>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</si>
  <si>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</si>
  <si>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</si>
  <si>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</si>
  <si>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</si>
  <si>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</si>
  <si>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</si>
  <si>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</si>
  <si>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</si>
  <si>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</si>
  <si>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</si>
  <si>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</si>
  <si>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</si>
  <si>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</si>
  <si>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</si>
  <si>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</si>
  <si>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</si>
  <si>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</si>
  <si>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</si>
  <si>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</si>
  <si>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</si>
  <si>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</si>
  <si>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</si>
  <si>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</si>
  <si>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</si>
  <si>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</si>
  <si>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</si>
  <si>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</si>
  <si>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</si>
  <si>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</si>
  <si>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</si>
  <si>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</si>
  <si>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</si>
  <si>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</si>
  <si>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</si>
  <si>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</si>
  <si>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</si>
  <si>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</si>
  <si>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</si>
  <si>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</si>
  <si>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</si>
  <si>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</si>
  <si>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</si>
  <si>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</si>
  <si>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</si>
  <si>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</si>
  <si>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</si>
  <si>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</si>
  <si>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</si>
  <si>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</si>
  <si>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</si>
  <si>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</si>
  <si>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</si>
  <si>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</si>
  <si>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</si>
  <si>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</si>
  <si>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</si>
  <si>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</si>
  <si>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</si>
  <si>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</si>
  <si>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</si>
  <si>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</si>
  <si>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</si>
  <si>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</si>
  <si>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</si>
  <si>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</si>
  <si>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</si>
  <si>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</si>
  <si>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</si>
  <si>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</si>
  <si>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</si>
  <si>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</si>
  <si>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</si>
  <si>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</si>
  <si>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</si>
  <si>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</si>
  <si>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</si>
  <si>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</si>
  <si>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</si>
  <si>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</si>
  <si>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</si>
  <si>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</si>
  <si>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</si>
  <si>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</si>
  <si>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</si>
  <si>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</si>
  <si>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</si>
  <si>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</si>
  <si>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</si>
  <si>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</si>
  <si>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</si>
  <si>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</si>
  <si>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</si>
  <si>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</si>
  <si>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</si>
  <si>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</si>
  <si>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</si>
  <si>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</si>
  <si>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</si>
  <si>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</si>
  <si>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</si>
  <si>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</si>
  <si>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</si>
  <si>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</si>
  <si>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</si>
  <si>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</si>
  <si>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</si>
  <si>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</si>
  <si>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</si>
  <si>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</si>
  <si>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</si>
  <si>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</si>
  <si>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</si>
  <si>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</si>
  <si>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</si>
  <si>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</si>
  <si>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</si>
  <si>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</si>
  <si>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</si>
  <si>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</si>
  <si>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</si>
  <si>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</si>
  <si>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</si>
  <si>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</si>
  <si>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</si>
  <si>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</si>
  <si>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</si>
  <si>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</si>
  <si>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</si>
  <si>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</si>
  <si>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</si>
  <si>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</si>
  <si>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</si>
  <si>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</si>
  <si>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</si>
  <si>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</si>
  <si>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</si>
  <si>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</si>
  <si>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</si>
  <si>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</si>
  <si>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</si>
  <si>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</si>
  <si>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</si>
  <si>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</si>
  <si>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</si>
  <si>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</si>
  <si>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</si>
  <si>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</si>
  <si>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</si>
  <si>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</si>
  <si>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</si>
  <si>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</si>
  <si>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</si>
  <si>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</si>
  <si>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</si>
  <si>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</si>
  <si>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</si>
  <si>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</si>
  <si>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</si>
  <si>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</si>
  <si>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</si>
  <si>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</si>
  <si>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</si>
  <si>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</si>
  <si>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</si>
  <si>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</si>
  <si>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</si>
  <si>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</si>
  <si>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</si>
  <si>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</si>
  <si>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</si>
  <si>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</si>
  <si>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</si>
  <si>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</si>
  <si>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</si>
  <si>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</si>
  <si>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</si>
  <si>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</si>
  <si>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</si>
  <si>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</si>
  <si>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</si>
  <si>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</si>
  <si>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</si>
  <si>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</si>
  <si>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</si>
  <si>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</si>
  <si>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</si>
  <si>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</si>
  <si>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</si>
  <si>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</si>
  <si>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</si>
  <si>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</si>
  <si>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</si>
  <si>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</si>
  <si>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</si>
  <si>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</si>
  <si>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</si>
  <si>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</si>
  <si>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</si>
  <si>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</si>
  <si>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</si>
  <si>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</si>
  <si>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</si>
  <si>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</si>
  <si>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</si>
  <si>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</si>
  <si>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</si>
  <si>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</si>
  <si>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</si>
  <si>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</si>
  <si>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</si>
  <si>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</si>
  <si>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</si>
  <si>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</si>
  <si>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</si>
  <si>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</si>
  <si>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</si>
  <si>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</si>
  <si>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</si>
  <si>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</si>
  <si>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</si>
  <si>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</si>
  <si>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</si>
  <si>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</si>
  <si>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</si>
  <si>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</si>
  <si>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</si>
  <si>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</si>
  <si>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</si>
  <si>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</si>
  <si>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</si>
  <si>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</si>
  <si>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</si>
  <si>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</si>
  <si>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</si>
  <si>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</si>
  <si>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</si>
  <si>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</si>
  <si>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</si>
  <si>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</si>
  <si>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</si>
  <si>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</si>
  <si>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</si>
  <si>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</si>
  <si>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</si>
  <si>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</si>
  <si>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</si>
  <si>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</si>
  <si>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</si>
  <si>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</si>
  <si>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</si>
  <si>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</si>
  <si>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</si>
  <si>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</si>
  <si>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</si>
  <si>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</si>
  <si>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</si>
  <si>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</si>
  <si>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</si>
  <si>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</si>
  <si>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</si>
  <si>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</si>
  <si>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</si>
  <si>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</si>
  <si>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</si>
  <si>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</si>
  <si>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</si>
  <si>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</si>
  <si>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</si>
  <si>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</si>
  <si>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</si>
  <si>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</si>
  <si>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</si>
  <si>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</si>
  <si>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</si>
  <si>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</si>
  <si>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</si>
  <si>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</si>
  <si>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</si>
  <si>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</si>
  <si>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</si>
  <si>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</si>
  <si>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</si>
  <si>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</si>
  <si>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</si>
  <si>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</si>
  <si>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</si>
  <si>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</si>
  <si>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</si>
  <si>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</si>
  <si>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</si>
  <si>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</si>
  <si>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</si>
  <si>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</si>
  <si>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</si>
  <si>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</si>
  <si>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</si>
  <si>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</si>
  <si>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</si>
  <si>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</si>
  <si>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</si>
  <si>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</si>
  <si>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</si>
  <si>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</si>
  <si>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</si>
  <si>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</si>
  <si>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</si>
  <si>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</si>
  <si>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</si>
  <si>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</si>
  <si>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</si>
  <si>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</si>
  <si>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</si>
  <si>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</si>
  <si>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</si>
  <si>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</si>
  <si>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</si>
  <si>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</si>
  <si>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</si>
  <si>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</si>
  <si>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</si>
  <si>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</si>
  <si>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</si>
  <si>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</si>
  <si>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</si>
  <si>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</si>
  <si>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</si>
  <si>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</si>
  <si>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</si>
  <si>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</si>
  <si>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</si>
  <si>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</si>
  <si>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</si>
  <si>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</si>
  <si>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</si>
  <si>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</si>
  <si>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</si>
  <si>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</si>
  <si>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</si>
  <si>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</si>
  <si>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</si>
  <si>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</si>
  <si>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</si>
  <si>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</si>
  <si>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</si>
  <si>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</si>
  <si>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</si>
  <si>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</si>
  <si>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</si>
  <si>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</si>
  <si>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</si>
  <si>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</si>
  <si>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</si>
  <si>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</si>
  <si>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</si>
  <si>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</si>
  <si>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</si>
  <si>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</si>
  <si>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</si>
  <si>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</si>
  <si>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</si>
  <si>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</si>
  <si>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</si>
  <si>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</si>
  <si>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</si>
  <si>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</si>
  <si>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</si>
  <si>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</si>
  <si>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</si>
  <si>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</si>
  <si>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</si>
  <si>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</si>
  <si>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</si>
  <si>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</si>
  <si>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</si>
  <si>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</si>
  <si>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</si>
  <si>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</si>
  <si>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</si>
  <si>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</si>
  <si>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</si>
  <si>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</si>
  <si>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</si>
  <si>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</si>
  <si>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</si>
  <si>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</si>
  <si>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</si>
  <si>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</si>
  <si>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</si>
  <si>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</si>
  <si>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</si>
  <si>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</si>
  <si>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</si>
  <si>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</si>
  <si>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</si>
  <si>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</si>
  <si>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</si>
  <si>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</si>
  <si>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</si>
  <si>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</si>
  <si>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</si>
  <si>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</si>
  <si>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</si>
  <si>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</si>
  <si>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</si>
  <si>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</si>
  <si>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</si>
  <si>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</si>
  <si>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</si>
  <si>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</si>
  <si>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</si>
  <si>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</si>
  <si>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</si>
  <si>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</si>
  <si>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</si>
  <si>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</si>
  <si>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</si>
  <si>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</si>
  <si>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</si>
  <si>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</si>
  <si>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</si>
  <si>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</si>
  <si>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</si>
  <si>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</si>
  <si>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</si>
  <si>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</si>
  <si>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</si>
  <si>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</si>
  <si>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</si>
  <si>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</si>
  <si>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</si>
  <si>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</si>
  <si>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</si>
  <si>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</si>
  <si>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</si>
  <si>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</si>
  <si>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</si>
  <si>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</si>
  <si>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</si>
  <si>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</si>
  <si>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</si>
  <si>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</si>
  <si>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</si>
  <si>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</si>
  <si>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</si>
  <si>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</si>
  <si>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</si>
  <si>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</si>
  <si>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</si>
  <si>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</si>
  <si>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</si>
  <si>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</si>
  <si>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</si>
  <si>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</si>
  <si>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</si>
  <si>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</si>
  <si>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</si>
  <si>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</si>
  <si>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</si>
  <si>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</si>
  <si>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</si>
  <si>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</si>
  <si>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</si>
  <si>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</si>
  <si>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</si>
  <si>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</si>
  <si>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</si>
  <si>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</si>
  <si>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</si>
  <si>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</si>
  <si>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</si>
  <si>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</si>
  <si>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</si>
  <si>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</si>
  <si>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</si>
  <si>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</si>
  <si>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</si>
  <si>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</si>
  <si>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</si>
  <si>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</si>
  <si>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</si>
  <si>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</si>
  <si>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</si>
  <si>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</si>
  <si>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</si>
  <si>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</si>
  <si>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</si>
  <si>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</si>
  <si>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</si>
  <si>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</si>
  <si>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</si>
  <si>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</si>
  <si>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</si>
  <si>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</si>
  <si>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</si>
  <si>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</si>
  <si>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</si>
  <si>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</si>
  <si>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</si>
  <si>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</si>
  <si>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</si>
  <si>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</si>
  <si>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</si>
  <si>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</si>
  <si>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</si>
  <si>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</si>
  <si>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</si>
  <si>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</si>
  <si>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</si>
  <si>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</si>
  <si>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</si>
  <si>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</si>
  <si>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</si>
  <si>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</si>
  <si>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</si>
  <si>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</si>
  <si>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</si>
  <si>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</si>
  <si>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</si>
  <si>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</si>
  <si>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</si>
  <si>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</si>
  <si>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</si>
  <si>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</si>
  <si>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</si>
  <si>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</si>
  <si>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</si>
  <si>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</si>
  <si>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</si>
  <si>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</si>
  <si>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</si>
  <si>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</si>
  <si>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</si>
  <si>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</si>
  <si>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</si>
  <si>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</si>
  <si>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</si>
  <si>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</si>
  <si>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</si>
  <si>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</si>
  <si>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</si>
  <si>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</si>
  <si>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</si>
  <si>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</si>
  <si>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</si>
  <si>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</si>
  <si>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</si>
  <si>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</si>
  <si>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</si>
  <si>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</si>
  <si>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</si>
  <si>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</si>
  <si>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</si>
  <si>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</si>
  <si>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</si>
  <si>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</si>
  <si>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</si>
  <si>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</si>
  <si>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</si>
  <si>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</si>
  <si>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</si>
  <si>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</si>
  <si>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</si>
  <si>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</si>
  <si>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</si>
  <si>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</si>
  <si>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</si>
  <si>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</si>
  <si>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</si>
  <si>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</si>
  <si>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</si>
  <si>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</si>
  <si>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</si>
  <si>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</si>
  <si>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</si>
  <si>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</si>
  <si>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</si>
  <si>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</si>
  <si>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</si>
  <si>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</si>
  <si>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</si>
  <si>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</si>
  <si>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</si>
  <si>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</si>
  <si>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</si>
  <si>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</si>
  <si>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</si>
  <si>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</si>
  <si>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</si>
  <si>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</si>
  <si>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</si>
  <si>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</si>
  <si>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</si>
  <si>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</si>
  <si>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</si>
  <si>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</si>
  <si>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</si>
  <si>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</si>
  <si>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</si>
  <si>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</si>
  <si>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</si>
  <si>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</si>
  <si>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</si>
  <si>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</si>
  <si>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</si>
  <si>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</si>
  <si>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</si>
  <si>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</si>
  <si>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</si>
  <si>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</si>
  <si>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</si>
  <si>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</si>
  <si>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</si>
  <si>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</si>
  <si>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</si>
  <si>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</si>
  <si>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</si>
  <si>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</si>
  <si>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</si>
  <si>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</si>
  <si>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</si>
  <si>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</si>
  <si>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</si>
  <si>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</si>
  <si>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</si>
  <si>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</si>
  <si>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</si>
  <si>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</si>
  <si>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</si>
  <si>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</si>
  <si>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</si>
  <si>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</si>
  <si>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</si>
  <si>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</si>
  <si>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</si>
  <si>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</si>
  <si>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</si>
  <si>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</si>
  <si>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</si>
  <si>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</si>
  <si>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</si>
  <si>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</si>
  <si>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</si>
  <si>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</si>
  <si>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</si>
  <si>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</si>
  <si>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</si>
  <si>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</si>
  <si>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</si>
  <si>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</si>
  <si>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</si>
  <si>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</si>
  <si>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</si>
  <si>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</si>
  <si>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</si>
  <si>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</si>
  <si>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</si>
  <si>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</si>
  <si>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</si>
  <si>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</si>
  <si>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</si>
  <si>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</si>
  <si>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</si>
  <si>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</si>
  <si>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</si>
  <si>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</si>
  <si>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</si>
  <si>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</si>
  <si>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</si>
  <si>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</si>
  <si>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</si>
  <si>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</si>
  <si>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</si>
  <si>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</si>
  <si>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</si>
  <si>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</si>
  <si>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</si>
  <si>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</si>
  <si>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</si>
  <si>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</si>
  <si>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</si>
  <si>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</si>
  <si>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</si>
  <si>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</si>
  <si>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</si>
  <si>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</si>
  <si>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</si>
  <si>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</si>
  <si>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</si>
  <si>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</si>
  <si>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</si>
  <si>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</si>
  <si>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</si>
  <si>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</si>
  <si>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</si>
  <si>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</si>
  <si>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</si>
  <si>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</si>
  <si>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</si>
  <si>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</si>
  <si>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</si>
  <si>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</si>
  <si>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</si>
  <si>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</si>
  <si>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</si>
  <si>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</si>
  <si>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</si>
  <si>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</si>
  <si>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</si>
  <si>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</si>
  <si>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</si>
  <si>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</si>
  <si>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</si>
  <si>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</si>
  <si>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</si>
  <si>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</si>
  <si>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</si>
  <si>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</si>
  <si>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</si>
  <si>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</si>
  <si>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</si>
  <si>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</si>
  <si>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</si>
  <si>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</si>
  <si>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</si>
  <si>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</si>
  <si>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</si>
  <si>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</si>
  <si>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</si>
  <si>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</si>
  <si>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</si>
  <si>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</si>
  <si>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</si>
  <si>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</si>
  <si>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</si>
  <si>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</si>
  <si>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</si>
  <si>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</si>
  <si>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</si>
  <si>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</si>
  <si>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</si>
  <si>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</si>
  <si>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</si>
  <si>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</si>
  <si>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</si>
  <si>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</si>
  <si>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</si>
  <si>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</si>
  <si>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</si>
  <si>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</si>
  <si>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</si>
  <si>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</si>
  <si>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</si>
  <si>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</si>
  <si>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</si>
  <si>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</si>
  <si>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</si>
  <si>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</si>
  <si>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</si>
  <si>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</si>
  <si>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</si>
  <si>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</si>
  <si>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</si>
  <si>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</si>
  <si>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</si>
  <si>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</si>
  <si>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</si>
  <si>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</si>
  <si>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</si>
  <si>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</si>
  <si>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</si>
  <si>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</si>
  <si>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</si>
  <si>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</si>
  <si>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</si>
  <si>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</si>
  <si>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</si>
  <si>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</si>
  <si>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</si>
  <si>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</si>
  <si>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</si>
  <si>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</si>
  <si>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</si>
  <si>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</si>
  <si>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</si>
  <si>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</si>
  <si>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</si>
  <si>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</si>
  <si>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</si>
  <si>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</si>
  <si>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</si>
  <si>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</si>
  <si>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</si>
  <si>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</si>
  <si>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</si>
  <si>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</si>
  <si>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</si>
  <si>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</si>
  <si>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</si>
  <si>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</si>
  <si>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</si>
  <si>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</si>
  <si>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</si>
  <si>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</si>
  <si>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</si>
  <si>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</si>
  <si>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</si>
  <si>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</si>
  <si>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</si>
  <si>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</si>
  <si>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</si>
  <si>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</si>
  <si>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</si>
  <si>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</si>
  <si>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</si>
  <si>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</si>
  <si>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</si>
  <si>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</si>
  <si>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</si>
  <si>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</si>
  <si>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</si>
  <si>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</si>
  <si>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</si>
  <si>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</si>
  <si>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</si>
  <si>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</si>
  <si>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</si>
  <si>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</si>
  <si>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</si>
  <si>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</si>
  <si>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</si>
  <si>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</si>
  <si>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</si>
  <si>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</si>
  <si>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</si>
  <si>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</si>
  <si>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</si>
  <si>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</si>
  <si>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</si>
  <si>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</si>
  <si>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</si>
  <si>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</si>
  <si>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</si>
  <si>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</si>
  <si>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</si>
  <si>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</si>
  <si>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</si>
  <si>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</si>
  <si>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</si>
  <si>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</si>
  <si>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</si>
  <si>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</si>
  <si>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</si>
  <si>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</si>
  <si>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</si>
  <si>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</si>
  <si>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</si>
  <si>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</si>
  <si>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</si>
  <si>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</si>
  <si>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</si>
  <si>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</si>
  <si>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</si>
  <si>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</si>
  <si>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</si>
  <si>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</si>
  <si>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</si>
  <si>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</si>
  <si>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</si>
  <si>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</si>
  <si>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</si>
  <si>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</si>
  <si>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</si>
  <si>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</si>
  <si>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</si>
  <si>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</si>
  <si>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</si>
  <si>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</si>
  <si>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</si>
  <si>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</si>
  <si>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</si>
  <si>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</si>
  <si>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</si>
  <si>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</si>
  <si>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</si>
  <si>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</si>
  <si>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</si>
  <si>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</si>
  <si>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</si>
  <si>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</si>
  <si>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</si>
  <si>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</si>
  <si>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</si>
  <si>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</si>
  <si>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</si>
  <si>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</si>
  <si>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</si>
  <si>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</si>
  <si>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</si>
  <si>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</si>
  <si>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</si>
  <si>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</si>
  <si>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</si>
  <si>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</si>
  <si>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</si>
  <si>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</si>
  <si>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</si>
  <si>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</si>
  <si>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</si>
  <si>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</si>
  <si>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</si>
  <si>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</si>
  <si>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</si>
  <si>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</si>
  <si>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</si>
  <si>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</si>
  <si>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</si>
  <si>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</si>
  <si>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</si>
  <si>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</si>
  <si>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</si>
  <si>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</si>
  <si>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</si>
  <si>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</si>
  <si>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</si>
  <si>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</si>
  <si>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</si>
  <si>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</si>
  <si>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</si>
  <si>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</si>
  <si>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</si>
  <si>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</si>
  <si>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</si>
  <si>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</si>
  <si>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</si>
  <si>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</si>
  <si>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</si>
  <si>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</si>
  <si>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</si>
  <si>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</si>
  <si>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</si>
  <si>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</si>
  <si>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</si>
  <si>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</si>
  <si>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</si>
  <si>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</si>
  <si>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</si>
  <si>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</si>
  <si>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</si>
  <si>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</si>
  <si>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</si>
  <si>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</si>
  <si>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</si>
  <si>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</si>
  <si>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</si>
  <si>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</si>
  <si>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</si>
  <si>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</si>
  <si>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</si>
  <si>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</si>
  <si>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</si>
  <si>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</si>
  <si>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</si>
  <si>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</si>
  <si>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</si>
  <si>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</si>
  <si>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</si>
  <si>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</si>
  <si>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</si>
  <si>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</si>
  <si>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</si>
  <si>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</si>
  <si>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</si>
  <si>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</si>
  <si>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</si>
  <si>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</si>
  <si>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</si>
  <si>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</si>
  <si>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</si>
  <si>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</si>
  <si>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</si>
  <si>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</si>
  <si>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</si>
  <si>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</si>
  <si>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</si>
  <si>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</si>
  <si>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</si>
  <si>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</si>
  <si>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</si>
  <si>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</si>
  <si>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</si>
  <si>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</si>
  <si>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</si>
  <si>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</si>
  <si>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</si>
  <si>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</si>
  <si>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</si>
  <si>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</si>
  <si>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</si>
  <si>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</si>
  <si>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</si>
  <si>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</si>
  <si>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</si>
  <si>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</si>
  <si>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</si>
  <si>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</si>
  <si>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</si>
  <si>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</si>
  <si>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</si>
  <si>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</si>
  <si>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</si>
  <si>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</si>
  <si>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</si>
  <si>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</si>
  <si>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</si>
  <si>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</si>
  <si>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</si>
  <si>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</si>
  <si>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</si>
  <si>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</si>
  <si>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</si>
  <si>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</si>
  <si>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</si>
  <si>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</si>
  <si>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</si>
  <si>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</si>
  <si>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</si>
  <si>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</si>
  <si>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</si>
  <si>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</si>
  <si>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</si>
  <si>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</si>
  <si>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</si>
  <si>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</si>
  <si>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</si>
  <si>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</si>
  <si>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</si>
  <si>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</si>
  <si>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</si>
  <si>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</si>
  <si>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</si>
  <si>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</si>
  <si>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</si>
  <si>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</si>
  <si>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</si>
  <si>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</si>
  <si>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</si>
  <si>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</si>
  <si>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</si>
  <si>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</si>
  <si>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</si>
  <si>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</si>
  <si>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</si>
  <si>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</si>
  <si>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</si>
  <si>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</si>
  <si>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</si>
  <si>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</si>
  <si>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</si>
  <si>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</si>
  <si>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</si>
  <si>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</si>
  <si>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</si>
  <si>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</si>
  <si>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</si>
  <si>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</si>
  <si>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</si>
  <si>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</si>
  <si>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</si>
  <si>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</si>
  <si>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</si>
  <si>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</si>
  <si>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</si>
  <si>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</si>
  <si>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</si>
  <si>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</si>
  <si>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</si>
  <si>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</si>
  <si>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</si>
  <si>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</si>
  <si>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</si>
  <si>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</si>
  <si>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</si>
  <si>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</si>
  <si>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</si>
  <si>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</si>
  <si>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</si>
  <si>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</si>
  <si>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</si>
  <si>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</si>
  <si>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</si>
  <si>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</si>
  <si>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</si>
  <si>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</si>
  <si>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</si>
  <si>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</si>
  <si>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</si>
  <si>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</si>
  <si>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</si>
  <si>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</si>
  <si>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</si>
  <si>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</si>
  <si>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</si>
  <si>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</si>
  <si>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</si>
  <si>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</si>
  <si>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</si>
  <si>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</si>
  <si>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</si>
  <si>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</si>
  <si>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</si>
  <si>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</si>
  <si>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</si>
  <si>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</si>
  <si>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</si>
  <si>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</si>
  <si>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</si>
  <si>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</si>
  <si>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</si>
  <si>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</si>
  <si>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</si>
  <si>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</si>
  <si>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</si>
  <si>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</si>
  <si>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</si>
  <si>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</si>
  <si>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</si>
  <si>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</si>
  <si>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</si>
  <si>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</si>
  <si>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</si>
  <si>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</si>
  <si>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</si>
  <si>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</si>
  <si>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</si>
  <si>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</si>
  <si>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</si>
  <si>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</si>
  <si>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</si>
  <si>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</si>
  <si>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</si>
  <si>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</si>
  <si>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</si>
  <si>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</si>
  <si>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</si>
  <si>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</si>
  <si>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</si>
  <si>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</si>
  <si>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</si>
  <si>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</si>
  <si>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</si>
  <si>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</si>
  <si>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</si>
  <si>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</si>
  <si>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</si>
  <si>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</si>
  <si>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</si>
  <si>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</si>
  <si>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</si>
  <si>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</si>
  <si>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</si>
  <si>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</si>
  <si>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</si>
  <si>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</si>
  <si>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</si>
  <si>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</si>
  <si>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</si>
  <si>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</si>
  <si>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</si>
  <si>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</si>
  <si>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</si>
  <si>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</si>
  <si>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</si>
  <si>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</si>
  <si>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</si>
  <si>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</si>
  <si>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</si>
  <si>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</si>
  <si>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</si>
  <si>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</si>
  <si>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</si>
  <si>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</si>
  <si>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</si>
  <si>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</si>
  <si>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</si>
  <si>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</si>
  <si>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</si>
  <si>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</si>
  <si>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</si>
  <si>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</si>
  <si>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</si>
  <si>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</si>
  <si>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</si>
  <si>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</si>
  <si>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</si>
  <si>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</si>
  <si>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</si>
  <si>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</si>
  <si>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</si>
  <si>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</si>
  <si>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</si>
  <si>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</si>
  <si>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</si>
  <si>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</si>
  <si>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</si>
  <si>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</si>
  <si>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</si>
  <si>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</si>
  <si>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</si>
  <si>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</si>
  <si>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</si>
  <si>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</si>
  <si>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</si>
  <si>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</si>
  <si>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</si>
  <si>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</si>
  <si>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</si>
  <si>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</si>
  <si>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</si>
  <si>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</si>
  <si>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</si>
  <si>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</si>
  <si>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</si>
  <si>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</si>
  <si>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</si>
  <si>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</si>
  <si>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</si>
  <si>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</si>
  <si>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</si>
  <si>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</si>
  <si>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</si>
  <si>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</si>
  <si>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</si>
  <si>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</si>
  <si>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</si>
  <si>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</si>
  <si>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</si>
  <si>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</si>
  <si>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</si>
  <si>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</si>
  <si>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</si>
  <si>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</si>
  <si>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</si>
  <si>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</si>
  <si>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</si>
  <si>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</si>
  <si>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</si>
  <si>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</si>
  <si>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</si>
  <si>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</si>
  <si>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</si>
  <si>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</si>
  <si>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</si>
  <si>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</si>
  <si>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</si>
  <si>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</si>
  <si>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</si>
  <si>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</si>
  <si>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</si>
  <si>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</si>
  <si>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</si>
  <si>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</si>
  <si>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</si>
  <si>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</si>
  <si>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</si>
  <si>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</si>
  <si>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</si>
  <si>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</si>
  <si>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</si>
  <si>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</si>
  <si>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</si>
  <si>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</si>
  <si>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</si>
  <si>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</si>
  <si>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</si>
  <si>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</si>
  <si>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</si>
  <si>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</si>
  <si>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</si>
  <si>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</si>
  <si>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</si>
  <si>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</si>
  <si>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</si>
  <si>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</si>
  <si>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</si>
  <si>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</si>
  <si>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</si>
  <si>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</si>
  <si>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</si>
  <si>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</si>
  <si>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</si>
  <si>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</si>
  <si>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</si>
  <si>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</si>
  <si>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</si>
  <si>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</si>
  <si>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</si>
  <si>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</si>
  <si>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</si>
  <si>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</si>
  <si>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</si>
  <si>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</si>
  <si>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</si>
  <si>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</si>
  <si>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</si>
  <si>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</si>
  <si>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</si>
  <si>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</si>
  <si>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</si>
  <si>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</si>
  <si>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</si>
  <si>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</si>
  <si>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</si>
  <si>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</si>
  <si>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</si>
  <si>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</si>
  <si>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</si>
  <si>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</si>
  <si>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</si>
  <si>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</si>
  <si>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</si>
  <si>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</si>
  <si>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</si>
  <si>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</si>
  <si>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</si>
  <si>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</si>
  <si>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</si>
  <si>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</si>
  <si>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</si>
  <si>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</si>
  <si>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</si>
  <si>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</si>
  <si>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</si>
  <si>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</si>
  <si>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</si>
  <si>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</si>
  <si>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</si>
  <si>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</si>
  <si>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</si>
  <si>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</si>
  <si>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</si>
  <si>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</si>
  <si>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</si>
  <si>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</si>
  <si>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</si>
  <si>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</si>
  <si>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</si>
  <si>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</si>
  <si>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</si>
  <si>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</si>
  <si>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</si>
  <si>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</si>
  <si>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</si>
  <si>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</si>
  <si>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</si>
  <si>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</si>
  <si>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</si>
  <si>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</si>
  <si>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</si>
  <si>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</si>
  <si>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</si>
  <si>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</si>
  <si>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</si>
  <si>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</si>
  <si>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</si>
  <si>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</si>
  <si>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</si>
  <si>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</si>
  <si>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</si>
  <si>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</si>
  <si>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</si>
  <si>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</si>
  <si>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</si>
  <si>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</si>
  <si>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</si>
  <si>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</si>
  <si>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</si>
  <si>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</si>
  <si>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</si>
  <si>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</si>
  <si>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</si>
  <si>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</si>
  <si>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</si>
  <si>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</si>
  <si>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</si>
  <si>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</si>
  <si>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</si>
  <si>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</si>
  <si>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</si>
  <si>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</si>
  <si>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</si>
  <si>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</si>
  <si>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</si>
  <si>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</si>
  <si>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</si>
  <si>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</si>
  <si>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</si>
  <si>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</si>
  <si>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</si>
  <si>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</si>
  <si>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</si>
  <si>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</si>
  <si>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</si>
  <si>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</si>
  <si>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</si>
  <si>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</si>
  <si>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</si>
  <si>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</si>
  <si>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</si>
  <si>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</si>
  <si>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</si>
  <si>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</si>
  <si>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</si>
  <si>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</si>
  <si>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</si>
  <si>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</si>
  <si>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</si>
  <si>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</si>
  <si>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</si>
  <si>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</si>
  <si>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</si>
  <si>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</si>
  <si>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</si>
  <si>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</si>
  <si>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</si>
  <si>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</si>
  <si>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</si>
  <si>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</si>
  <si>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</si>
  <si>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</si>
  <si>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</si>
  <si>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</si>
  <si>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</si>
  <si>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</si>
  <si>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</si>
  <si>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</si>
  <si>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</si>
  <si>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</si>
  <si>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</si>
  <si>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</si>
  <si>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</si>
  <si>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</si>
  <si>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</si>
  <si>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</si>
  <si>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</si>
  <si>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</si>
  <si>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</si>
  <si>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</si>
  <si>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</si>
  <si>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</si>
  <si>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</si>
  <si>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</si>
  <si>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</si>
  <si>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</si>
  <si>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</si>
  <si>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</si>
  <si>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</si>
  <si>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</si>
  <si>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</si>
  <si>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</si>
  <si>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</si>
  <si>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</si>
  <si>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</si>
  <si>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</si>
  <si>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</si>
  <si>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</si>
  <si>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</si>
  <si>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</si>
  <si>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</si>
  <si>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</si>
  <si>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</si>
  <si>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</si>
  <si>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</si>
  <si>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</si>
  <si>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</si>
  <si>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</si>
  <si>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</si>
  <si>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</si>
  <si>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</si>
  <si>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</si>
  <si>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</si>
  <si>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</si>
  <si>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</si>
  <si>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</si>
  <si>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</si>
  <si>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</si>
  <si>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</si>
  <si>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</si>
  <si>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</si>
  <si>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</si>
  <si>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</si>
  <si>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</si>
  <si>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</si>
  <si>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</si>
  <si>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</si>
  <si>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</si>
  <si>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</si>
  <si>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</si>
  <si>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</si>
  <si>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</si>
  <si>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</si>
  <si>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</si>
  <si>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</si>
  <si>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</si>
  <si>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</si>
  <si>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</si>
  <si>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</si>
  <si>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</si>
  <si>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</si>
  <si>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</si>
  <si>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</si>
  <si>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</si>
  <si>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</si>
  <si>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</si>
  <si>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</si>
  <si>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</si>
  <si>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</si>
  <si>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</si>
  <si>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</si>
  <si>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</si>
  <si>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</si>
  <si>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</si>
  <si>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</si>
  <si>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</si>
  <si>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</si>
  <si>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</si>
  <si>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</si>
  <si>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</si>
  <si>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</si>
  <si>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</si>
  <si>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</si>
  <si>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</si>
  <si>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</si>
  <si>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</si>
  <si>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</si>
  <si>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</si>
  <si>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</si>
  <si>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</si>
  <si>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</si>
  <si>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</si>
  <si>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</si>
  <si>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</si>
  <si>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</si>
  <si>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</si>
  <si>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</si>
  <si>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</si>
  <si>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</si>
  <si>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</si>
  <si>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</si>
  <si>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</si>
  <si>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</si>
  <si>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</si>
  <si>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</si>
  <si>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</si>
  <si>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</si>
  <si>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</si>
  <si>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</si>
  <si>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</si>
  <si>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</si>
  <si>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</si>
  <si>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</si>
  <si>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</si>
  <si>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</si>
  <si>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</si>
  <si>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</si>
  <si>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</si>
  <si>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</si>
  <si>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</si>
  <si>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</si>
  <si>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</si>
  <si>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</si>
  <si>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</si>
  <si>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</si>
  <si>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</si>
  <si>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</si>
  <si>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</si>
  <si>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</si>
  <si>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</si>
  <si>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</si>
  <si>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</si>
  <si>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</si>
  <si>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</si>
  <si>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</si>
  <si>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</si>
  <si>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</si>
  <si>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</si>
  <si>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</si>
  <si>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</si>
  <si>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</si>
  <si>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</si>
  <si>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</si>
  <si>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</si>
  <si>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</si>
  <si>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</si>
  <si>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</si>
  <si>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</si>
  <si>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</si>
  <si>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</si>
  <si>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</si>
  <si>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</si>
  <si>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</si>
  <si>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</si>
  <si>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</si>
  <si>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</si>
  <si>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</si>
  <si>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</si>
  <si>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</si>
  <si>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</si>
  <si>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</si>
  <si>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</si>
  <si>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</si>
  <si>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</si>
  <si>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</si>
  <si>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</si>
  <si>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</si>
  <si>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</si>
  <si>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</si>
  <si>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</si>
  <si>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</si>
  <si>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</si>
  <si>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</si>
  <si>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</si>
  <si>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</si>
  <si>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</si>
  <si>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</si>
  <si>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</si>
  <si>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</si>
  <si>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</si>
  <si>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</si>
  <si>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</si>
  <si>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</si>
  <si>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</si>
  <si>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</si>
  <si>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</si>
  <si>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</si>
  <si>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</si>
  <si>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</si>
  <si>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</si>
  <si>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</si>
  <si>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</si>
  <si>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</si>
  <si>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</si>
  <si>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</si>
  <si>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</si>
  <si>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</si>
  <si>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</si>
  <si>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</si>
  <si>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</si>
  <si>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</si>
  <si>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</si>
  <si>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</si>
  <si>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</si>
  <si>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</si>
  <si>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</si>
  <si>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</si>
  <si>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</si>
  <si>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</si>
  <si>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</si>
  <si>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</si>
  <si>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</si>
  <si>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</si>
  <si>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</si>
  <si>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</si>
  <si>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</si>
  <si>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</si>
  <si>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</si>
  <si>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</si>
  <si>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</si>
  <si>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</si>
  <si>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</si>
  <si>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</si>
  <si>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</si>
  <si>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</si>
  <si>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</si>
  <si>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</si>
  <si>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</si>
  <si>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</si>
  <si>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</si>
  <si>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</si>
  <si>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</si>
  <si>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</si>
  <si>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</si>
  <si>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</si>
  <si>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</si>
  <si>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</si>
  <si>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</si>
  <si>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</si>
  <si>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</si>
  <si>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</si>
  <si>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</si>
  <si>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</si>
  <si>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</si>
  <si>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</si>
  <si>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</si>
  <si>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</si>
  <si>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</si>
  <si>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</si>
  <si>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</si>
  <si>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</si>
  <si>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</si>
  <si>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</si>
  <si>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</si>
  <si>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</si>
  <si>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</si>
  <si>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</si>
  <si>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</si>
  <si>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</si>
  <si>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</si>
  <si>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</si>
  <si>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</si>
  <si>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</si>
  <si>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</si>
  <si>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</si>
  <si>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</si>
  <si>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</si>
  <si>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</si>
  <si>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</si>
  <si>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</si>
  <si>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</si>
  <si>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</si>
  <si>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</si>
  <si>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</si>
  <si>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</si>
  <si>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</si>
  <si>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</si>
  <si>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</si>
  <si>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</si>
  <si>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</si>
  <si>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</si>
  <si>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</si>
  <si>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</si>
  <si>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</si>
  <si>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</si>
  <si>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</si>
  <si>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</si>
  <si>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</si>
  <si>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</si>
  <si>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</si>
  <si>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</si>
  <si>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</si>
  <si>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</si>
  <si>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</si>
  <si>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</si>
  <si>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</si>
  <si>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</si>
  <si>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</si>
  <si>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</si>
  <si>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</si>
  <si>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</si>
  <si>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</si>
  <si>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</si>
  <si>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</si>
  <si>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</si>
  <si>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</si>
  <si>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</si>
  <si>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</si>
  <si>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</si>
  <si>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</si>
  <si>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</si>
  <si>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</si>
  <si>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</si>
  <si>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</si>
  <si>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</si>
  <si>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</si>
  <si>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</si>
  <si>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</si>
  <si>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</si>
  <si>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</si>
  <si>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</si>
  <si>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</si>
  <si>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</si>
  <si>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</si>
  <si>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</si>
  <si>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</si>
  <si>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</si>
  <si>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</si>
  <si>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</si>
  <si>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</si>
  <si>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</si>
  <si>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</si>
  <si>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</si>
  <si>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</si>
  <si>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</si>
  <si>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</si>
  <si>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</si>
  <si>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</si>
  <si>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</si>
  <si>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</si>
  <si>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</si>
  <si>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</si>
  <si>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</si>
  <si>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</si>
  <si>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</si>
  <si>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</si>
  <si>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</si>
  <si>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</si>
  <si>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</si>
  <si>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</si>
  <si>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</si>
  <si>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</si>
  <si>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</si>
  <si>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</si>
  <si>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</si>
  <si>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</si>
  <si>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</si>
  <si>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</si>
  <si>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</si>
  <si>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</si>
  <si>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</si>
  <si>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</si>
  <si>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</si>
  <si>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</si>
  <si>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</si>
  <si>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</si>
  <si>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</si>
  <si>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</si>
  <si>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</si>
  <si>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</si>
  <si>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</si>
  <si>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</si>
  <si>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</si>
  <si>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</si>
  <si>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</si>
  <si>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</si>
  <si>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</si>
  <si>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</si>
  <si>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</si>
  <si>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</si>
  <si>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</si>
  <si>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</si>
  <si>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</si>
  <si>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</si>
  <si>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</si>
  <si>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</si>
  <si>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</si>
  <si>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</si>
  <si>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</si>
  <si>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</si>
  <si>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</si>
  <si>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</si>
  <si>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</si>
  <si>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</si>
  <si>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</si>
  <si>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</si>
  <si>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</si>
  <si>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</si>
  <si>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</si>
  <si>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</si>
  <si>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</si>
  <si>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</si>
  <si>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</si>
  <si>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</si>
  <si>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</si>
  <si>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</si>
  <si>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</si>
  <si>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</si>
  <si>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</si>
  <si>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</si>
  <si>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</si>
  <si>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</si>
  <si>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</si>
  <si>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</si>
  <si>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</si>
  <si>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</si>
  <si>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</si>
  <si>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</si>
  <si>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</si>
  <si>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</si>
  <si>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</si>
  <si>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</si>
  <si>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</si>
  <si>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</si>
  <si>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</si>
  <si>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</si>
  <si>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</si>
  <si>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</si>
  <si>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</si>
  <si>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</si>
  <si>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</si>
  <si>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</si>
  <si>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</si>
  <si>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</si>
  <si>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</si>
  <si>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</si>
  <si>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</si>
  <si>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</si>
  <si>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</si>
  <si>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</si>
  <si>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</si>
  <si>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</si>
  <si>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</si>
  <si>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</si>
  <si>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</si>
  <si>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</si>
  <si>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</si>
  <si>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</si>
  <si>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</si>
  <si>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</si>
  <si>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</si>
  <si>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</si>
  <si>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</si>
  <si>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</si>
  <si>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</si>
  <si>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</si>
  <si>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</si>
  <si>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</si>
  <si>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</si>
  <si>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</si>
  <si>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</si>
  <si>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</si>
  <si>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</si>
  <si>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</si>
  <si>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</si>
  <si>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</si>
  <si>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</si>
  <si>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</si>
  <si>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</si>
  <si>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</si>
  <si>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</si>
  <si>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</si>
  <si>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</si>
  <si>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</si>
  <si>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</si>
  <si>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</si>
  <si>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</si>
  <si>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</si>
  <si>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</si>
  <si>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</si>
  <si>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</si>
  <si>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</si>
  <si>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</si>
  <si>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</si>
  <si>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</si>
  <si>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</si>
  <si>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</si>
  <si>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</si>
  <si>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</si>
  <si>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</si>
  <si>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</si>
  <si>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</si>
  <si>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</si>
  <si>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</si>
  <si>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</si>
  <si>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</si>
  <si>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</si>
  <si>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</si>
  <si>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</si>
  <si>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</si>
  <si>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</si>
  <si>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</si>
  <si>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</si>
  <si>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</si>
  <si>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</si>
  <si>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</si>
  <si>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</si>
  <si>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</si>
  <si>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</si>
  <si>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</si>
  <si>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</si>
  <si>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</si>
  <si>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</si>
  <si>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</si>
  <si>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</si>
  <si>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</si>
  <si>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</si>
  <si>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</si>
  <si>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</si>
  <si>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</si>
  <si>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</si>
  <si>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</si>
  <si>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</si>
  <si>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</si>
  <si>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</si>
  <si>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</si>
  <si>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</si>
  <si>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</si>
  <si>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</si>
  <si>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</si>
  <si>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</si>
  <si>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</si>
  <si>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</si>
  <si>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</si>
  <si>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</si>
  <si>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</si>
  <si>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</si>
  <si>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</si>
  <si>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</si>
  <si>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</si>
  <si>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</si>
  <si>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</si>
  <si>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</si>
  <si>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</si>
  <si>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</si>
  <si>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</si>
  <si>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</si>
  <si>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</si>
  <si>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</si>
  <si>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</si>
  <si>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</si>
  <si>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</si>
  <si>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</si>
  <si>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</si>
  <si>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</si>
  <si>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</si>
  <si>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</si>
  <si>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</si>
  <si>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</si>
  <si>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</si>
  <si>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</si>
  <si>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</si>
  <si>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</si>
  <si>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</si>
  <si>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</si>
  <si>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</si>
  <si>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</si>
  <si>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</si>
  <si>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</si>
  <si>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</si>
  <si>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</si>
  <si>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</si>
  <si>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</si>
  <si>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</si>
  <si>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</si>
  <si>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</si>
  <si>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</si>
  <si>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</si>
  <si>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</si>
  <si>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</si>
  <si>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</si>
  <si>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</si>
  <si>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</si>
  <si>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</si>
  <si>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</si>
  <si>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</si>
  <si>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</si>
  <si>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</si>
  <si>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</si>
  <si>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</si>
  <si>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</si>
  <si>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</si>
  <si>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</si>
  <si>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</si>
  <si>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</si>
  <si>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</si>
  <si>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</si>
  <si>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</si>
  <si>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</si>
  <si>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</si>
  <si>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</si>
  <si>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</si>
  <si>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</si>
  <si>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</si>
  <si>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</si>
  <si>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</si>
  <si>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</si>
  <si>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</si>
  <si>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</si>
  <si>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</si>
  <si>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</si>
  <si>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</si>
  <si>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</si>
  <si>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</si>
  <si>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</si>
  <si>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</si>
  <si>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</si>
  <si>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</si>
  <si>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</si>
  <si>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</si>
  <si>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</si>
  <si>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</si>
  <si>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</si>
  <si>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</si>
  <si>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</si>
  <si>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</si>
  <si>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</si>
  <si>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</si>
  <si>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</si>
  <si>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</si>
  <si>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</si>
  <si>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</si>
  <si>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</si>
  <si>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</si>
  <si>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</si>
  <si>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</si>
  <si>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</si>
  <si>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</si>
  <si>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</si>
  <si>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</si>
  <si>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</si>
  <si>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</si>
  <si>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</si>
  <si>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</si>
  <si>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</si>
  <si>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</si>
  <si>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</si>
  <si>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</si>
  <si>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</si>
  <si>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</si>
  <si>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</si>
  <si>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</si>
  <si>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</si>
  <si>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</si>
  <si>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</si>
  <si>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</si>
  <si>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</si>
  <si>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</si>
  <si>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</si>
  <si>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</si>
  <si>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</si>
  <si>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</si>
  <si>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</si>
  <si>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</si>
  <si>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</si>
  <si>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</si>
  <si>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</si>
  <si>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</si>
  <si>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</si>
  <si>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</si>
  <si>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</si>
  <si>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</si>
  <si>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</si>
  <si>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</si>
  <si>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</si>
  <si>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</si>
  <si>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</si>
  <si>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</si>
  <si>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</si>
  <si>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</si>
  <si>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</si>
  <si>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</si>
  <si>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</si>
  <si>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</si>
  <si>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</si>
  <si>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</si>
  <si>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</si>
  <si>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</si>
  <si>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</si>
  <si>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</si>
  <si>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</si>
  <si>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</si>
  <si>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</si>
  <si>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</si>
  <si>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</si>
  <si>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</si>
  <si>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</si>
  <si>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</si>
  <si>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</si>
  <si>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</si>
  <si>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</si>
  <si>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</si>
  <si>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</si>
  <si>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</si>
  <si>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</si>
  <si>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</si>
  <si>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</si>
  <si>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</si>
  <si>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</si>
  <si>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</si>
  <si>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</si>
  <si>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</si>
  <si>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</si>
  <si>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</si>
  <si>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</si>
  <si>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</si>
  <si>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</si>
  <si>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</si>
  <si>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</si>
  <si>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</si>
  <si>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</si>
  <si>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</si>
  <si>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</si>
  <si>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</si>
  <si>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</si>
  <si>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</si>
  <si>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</si>
  <si>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</si>
  <si>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</si>
  <si>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</si>
  <si>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</si>
  <si>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</si>
  <si>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</si>
  <si>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</si>
  <si>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</si>
  <si>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</si>
  <si>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</si>
  <si>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</si>
  <si>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</si>
  <si>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</si>
  <si>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</si>
  <si>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</si>
  <si>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</si>
  <si>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</si>
  <si>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</si>
  <si>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</si>
  <si>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</si>
  <si>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</si>
  <si>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</si>
  <si>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</si>
  <si>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</si>
  <si>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</si>
  <si>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</si>
  <si>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</si>
  <si>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</si>
  <si>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</si>
  <si>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</si>
  <si>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</si>
  <si>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</si>
  <si>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</si>
  <si>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</si>
  <si>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</si>
  <si>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</si>
  <si>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</si>
  <si>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</si>
  <si>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</si>
  <si>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</si>
  <si>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</si>
  <si>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</si>
  <si>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</si>
  <si>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</si>
  <si>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</si>
  <si>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</si>
  <si>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</si>
  <si>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</si>
  <si>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</si>
  <si>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</si>
  <si>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</si>
  <si>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</si>
  <si>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</si>
  <si>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</si>
  <si>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</si>
  <si>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</si>
  <si>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</si>
  <si>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</si>
  <si>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</si>
  <si>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</si>
  <si>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</si>
  <si>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</si>
  <si>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</si>
  <si>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</si>
  <si>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</si>
  <si>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</si>
  <si>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</si>
  <si>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</si>
  <si>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</si>
  <si>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</si>
  <si>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</si>
  <si>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</si>
  <si>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</si>
  <si>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</si>
  <si>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</si>
  <si>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</si>
  <si>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</si>
  <si>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</si>
  <si>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</si>
  <si>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</si>
  <si>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</si>
  <si>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</si>
  <si>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</si>
  <si>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</si>
  <si>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</si>
  <si>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</si>
  <si>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</si>
  <si>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</si>
  <si>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</si>
  <si>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</si>
  <si>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</si>
  <si>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</si>
  <si>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</si>
  <si>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</si>
  <si>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</si>
  <si>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</si>
  <si>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</si>
  <si>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</si>
  <si>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</si>
  <si>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</si>
  <si>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</si>
  <si>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</si>
  <si>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</si>
  <si>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</si>
  <si>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</si>
  <si>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</si>
  <si>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</si>
  <si>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</si>
  <si>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</si>
  <si>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</si>
  <si>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</si>
  <si>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</si>
  <si>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</si>
  <si>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</si>
  <si>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</si>
  <si>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</si>
  <si>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</si>
  <si>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</si>
  <si>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</si>
  <si>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</si>
  <si>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</si>
  <si>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</si>
  <si>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</si>
  <si>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</si>
  <si>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</si>
  <si>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</si>
  <si>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</si>
  <si>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</si>
  <si>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</si>
  <si>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</si>
  <si>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</si>
  <si>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</si>
  <si>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</si>
  <si>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</si>
  <si>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</si>
  <si>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</si>
  <si>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</si>
  <si>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</si>
  <si>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</si>
  <si>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</si>
  <si>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</si>
  <si>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</si>
  <si>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</si>
  <si>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</si>
  <si>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</si>
  <si>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</si>
  <si>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</si>
  <si>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</si>
  <si>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</si>
  <si>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</si>
  <si>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</si>
  <si>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</si>
  <si>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</si>
  <si>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</si>
  <si>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</si>
  <si>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</si>
  <si>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</si>
  <si>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</si>
  <si>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</si>
  <si>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</si>
  <si>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</si>
  <si>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</si>
  <si>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</si>
  <si>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</si>
  <si>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</si>
  <si>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</si>
  <si>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</si>
  <si>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</si>
  <si>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</si>
  <si>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</si>
  <si>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</si>
  <si>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</si>
  <si>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</si>
  <si>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</si>
  <si>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</si>
  <si>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</si>
  <si>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</si>
  <si>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</si>
  <si>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</si>
  <si>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</si>
  <si>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</si>
  <si>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</si>
  <si>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</si>
  <si>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</si>
  <si>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</si>
  <si>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</si>
  <si>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</si>
  <si>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</si>
  <si>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</si>
  <si>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</si>
  <si>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</si>
  <si>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</si>
  <si>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</si>
  <si>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</si>
  <si>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</si>
  <si>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</si>
  <si>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</si>
  <si>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</si>
  <si>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</si>
  <si>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</si>
  <si>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</si>
  <si>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</si>
  <si>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</si>
  <si>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</si>
  <si>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</si>
  <si>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</si>
  <si>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</si>
  <si>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</si>
  <si>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</si>
  <si>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</si>
  <si>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</si>
  <si>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</si>
  <si>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</si>
  <si>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</si>
  <si>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</si>
  <si>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</si>
  <si>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</si>
  <si>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</si>
  <si>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</si>
  <si>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</si>
  <si>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</si>
  <si>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</si>
  <si>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</si>
  <si>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</si>
  <si>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</si>
  <si>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</si>
  <si>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</si>
  <si>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</si>
  <si>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</si>
  <si>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</si>
  <si>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</si>
  <si>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</si>
  <si>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</si>
  <si>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</si>
  <si>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</si>
  <si>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</si>
  <si>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</si>
  <si>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</si>
  <si>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</si>
  <si>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</si>
  <si>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</si>
  <si>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</si>
  <si>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</si>
  <si>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</si>
  <si>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</si>
  <si>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</si>
  <si>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</si>
  <si>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</si>
  <si>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</si>
  <si>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</si>
  <si>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</si>
  <si>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</si>
  <si>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</si>
  <si>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</si>
  <si>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</si>
  <si>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</si>
  <si>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</si>
  <si>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</si>
  <si>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</si>
  <si>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</si>
  <si>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</si>
  <si>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</si>
  <si>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</si>
  <si>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</si>
  <si>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</si>
  <si>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</si>
  <si>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</si>
  <si>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</si>
  <si>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</si>
  <si>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</si>
  <si>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</si>
  <si>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</si>
  <si>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</si>
  <si>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</si>
  <si>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</si>
  <si>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</si>
  <si>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</si>
  <si>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</si>
  <si>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</si>
  <si>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</si>
  <si>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</si>
  <si>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</si>
  <si>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</si>
  <si>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</si>
  <si>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</si>
  <si>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</si>
  <si>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</si>
  <si>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</si>
  <si>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</si>
  <si>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</si>
  <si>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</si>
  <si>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</si>
  <si>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</si>
  <si>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</si>
  <si>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</si>
  <si>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</si>
  <si>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</si>
  <si>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</si>
  <si>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</si>
  <si>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</si>
  <si>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</si>
  <si>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</si>
  <si>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</si>
  <si>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</si>
  <si>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</si>
  <si>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</si>
  <si>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</si>
  <si>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</si>
  <si>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</si>
  <si>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</si>
  <si>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</si>
  <si>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</si>
  <si>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</si>
  <si>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</si>
  <si>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</si>
  <si>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</si>
  <si>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</si>
  <si>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</si>
  <si>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</si>
  <si>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</si>
  <si>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</si>
  <si>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</si>
  <si>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</si>
  <si>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</si>
  <si>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</si>
  <si>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</si>
  <si>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</si>
  <si>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</si>
  <si>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</si>
  <si>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</si>
  <si>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</si>
  <si>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</si>
  <si>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</si>
  <si>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</si>
  <si>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</si>
  <si>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</si>
  <si>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</si>
  <si>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</si>
  <si>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</si>
  <si>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</si>
  <si>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</si>
  <si>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</si>
  <si>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</si>
  <si>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</si>
  <si>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</si>
  <si>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</si>
  <si>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</si>
  <si>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</si>
  <si>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</si>
  <si>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</si>
  <si>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</si>
  <si>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</si>
  <si>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</si>
  <si>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</si>
  <si>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</si>
  <si>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</si>
  <si>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</si>
  <si>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</si>
  <si>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</si>
  <si>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</si>
  <si>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</si>
  <si>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</si>
  <si>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</si>
  <si>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</si>
  <si>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</si>
  <si>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</si>
  <si>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</si>
  <si>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</si>
  <si>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</si>
  <si>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</si>
  <si>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</si>
  <si>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</si>
  <si>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</si>
  <si>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</si>
  <si>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</si>
  <si>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</si>
  <si>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</si>
  <si>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</si>
  <si>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</si>
  <si>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</si>
  <si>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</si>
  <si>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</si>
  <si>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</si>
  <si>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</si>
  <si>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</si>
  <si>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</si>
  <si>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</si>
  <si>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</si>
  <si>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</si>
  <si>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</si>
  <si>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</si>
  <si>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</si>
  <si>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</si>
  <si>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</si>
  <si>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</si>
  <si>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</si>
  <si>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</si>
  <si>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</si>
  <si>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</si>
  <si>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</si>
  <si>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</si>
  <si>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</si>
  <si>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</si>
  <si>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</si>
  <si>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</si>
  <si>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</si>
  <si>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</si>
  <si>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</si>
  <si>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</si>
  <si>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</si>
  <si>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</si>
  <si>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</si>
  <si>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</si>
  <si>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</si>
  <si>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</si>
  <si>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</si>
  <si>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</si>
  <si>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</si>
  <si>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</si>
  <si>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</si>
  <si>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</si>
  <si>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</si>
  <si>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</si>
  <si>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</si>
  <si>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</si>
  <si>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</si>
  <si>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</si>
  <si>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</si>
  <si>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</si>
  <si>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</si>
  <si>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</si>
  <si>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</si>
  <si>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</si>
  <si>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</si>
  <si>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</si>
  <si>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</si>
  <si>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</si>
  <si>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</si>
  <si>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</si>
  <si>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</si>
  <si>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</si>
  <si>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</si>
  <si>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</si>
  <si>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</si>
  <si>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</si>
  <si>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</si>
  <si>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</si>
  <si>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</si>
  <si>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</si>
  <si>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</si>
  <si>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</si>
  <si>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</si>
  <si>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</si>
  <si>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</si>
  <si>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</si>
  <si>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</si>
  <si>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</si>
  <si>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</si>
  <si>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</si>
  <si>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</si>
  <si>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</si>
  <si>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</si>
  <si>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</si>
  <si>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</si>
  <si>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</si>
  <si>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</si>
  <si>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</si>
  <si>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</si>
  <si>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</si>
  <si>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</si>
  <si>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</si>
  <si>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</si>
  <si>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</si>
  <si>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</si>
  <si>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</si>
  <si>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</si>
  <si>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</si>
  <si>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</si>
  <si>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</si>
  <si>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</si>
  <si>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</si>
  <si>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</si>
  <si>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</si>
  <si>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</si>
  <si>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</si>
  <si>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</si>
  <si>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</si>
  <si>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</si>
  <si>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</si>
  <si>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</si>
  <si>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</si>
  <si>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</si>
  <si>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</si>
  <si>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</si>
  <si>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</si>
  <si>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</si>
  <si>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</si>
  <si>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</si>
  <si>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</si>
  <si>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</si>
  <si>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</si>
  <si>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</si>
  <si>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</si>
  <si>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</si>
  <si>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</si>
  <si>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</si>
  <si>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</si>
  <si>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</si>
  <si>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</si>
  <si>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</si>
  <si>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</si>
  <si>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</si>
  <si>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</si>
  <si>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</si>
  <si>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</si>
  <si>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</si>
  <si>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</si>
  <si>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</si>
  <si>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</si>
  <si>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</si>
  <si>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</si>
  <si>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</si>
  <si>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</si>
  <si>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</si>
  <si>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</si>
  <si>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</si>
  <si>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</si>
  <si>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</si>
  <si>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</si>
  <si>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</si>
  <si>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</si>
  <si>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</si>
  <si>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</si>
  <si>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</si>
  <si>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</si>
  <si>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</si>
  <si>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</si>
  <si>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</si>
  <si>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</si>
  <si>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</si>
  <si>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</si>
  <si>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</si>
  <si>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</si>
  <si>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</si>
  <si>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</si>
  <si>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</si>
  <si>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</si>
  <si>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</si>
  <si>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</si>
  <si>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</si>
  <si>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</si>
  <si>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</si>
  <si>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</si>
  <si>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</si>
  <si>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</si>
  <si>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</si>
  <si>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</si>
  <si>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</si>
  <si>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</si>
  <si>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</si>
  <si>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</si>
  <si>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</si>
  <si>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</si>
  <si>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</si>
  <si>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</si>
  <si>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</si>
  <si>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</si>
  <si>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</si>
  <si>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</si>
  <si>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</si>
  <si>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</si>
  <si>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</si>
  <si>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</si>
  <si>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</si>
  <si>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</si>
  <si>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</si>
  <si>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</si>
  <si>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</si>
  <si>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</si>
  <si>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</si>
  <si>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</si>
  <si>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</si>
  <si>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</si>
  <si>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</si>
  <si>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</si>
  <si>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</si>
  <si>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</si>
  <si>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</si>
  <si>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</si>
  <si>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</si>
  <si>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</si>
  <si>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</si>
  <si>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</si>
  <si>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</si>
  <si>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</si>
  <si>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</si>
  <si>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</si>
  <si>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</si>
  <si>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</si>
  <si>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</si>
  <si>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</si>
  <si>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</si>
  <si>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</si>
  <si>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</si>
  <si>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</si>
  <si>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</si>
  <si>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</si>
  <si>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</si>
  <si>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</si>
  <si>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</si>
  <si>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</si>
  <si>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</si>
  <si>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</si>
  <si>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</si>
  <si>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</si>
  <si>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</si>
  <si>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</si>
  <si>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</si>
  <si>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</si>
  <si>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</si>
  <si>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</si>
  <si>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</si>
  <si>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</si>
  <si>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</si>
  <si>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</si>
  <si>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</si>
  <si>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</si>
  <si>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</si>
  <si>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</si>
  <si>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</si>
  <si>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</si>
  <si>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</si>
  <si>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</si>
  <si>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</si>
  <si>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</si>
  <si>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</si>
  <si>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</si>
  <si>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</si>
  <si>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</si>
  <si>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</si>
  <si>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</si>
  <si>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</si>
  <si>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</si>
  <si>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</si>
  <si>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</si>
  <si>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</si>
  <si>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</si>
  <si>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</si>
  <si>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</si>
  <si>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</si>
  <si>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</si>
  <si>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</si>
  <si>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</si>
  <si>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</si>
  <si>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</si>
  <si>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</si>
  <si>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</si>
  <si>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</si>
  <si>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</si>
  <si>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</si>
  <si>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</si>
  <si>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</si>
  <si>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</si>
  <si>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</si>
  <si>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</si>
  <si>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</si>
  <si>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</si>
  <si>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</si>
  <si>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</si>
  <si>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</si>
  <si>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</si>
  <si>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</si>
  <si>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</si>
  <si>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</si>
  <si>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</si>
  <si>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</si>
  <si>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</si>
  <si>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</si>
  <si>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</si>
  <si>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</si>
  <si>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</si>
  <si>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</si>
  <si>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</si>
  <si>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</si>
  <si>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</si>
  <si>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</si>
  <si>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</si>
  <si>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</si>
  <si>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</si>
  <si>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</si>
  <si>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</si>
  <si>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</si>
  <si>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</si>
  <si>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</si>
  <si>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</si>
  <si>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</si>
  <si>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</si>
  <si>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</si>
  <si>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</si>
  <si>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</si>
  <si>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</si>
  <si>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</si>
  <si>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</si>
  <si>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</si>
  <si>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</si>
  <si>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</si>
  <si>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</si>
  <si>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</si>
  <si>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</si>
  <si>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</si>
  <si>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</si>
  <si>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</si>
  <si>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</si>
  <si>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</si>
  <si>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</si>
  <si>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</si>
  <si>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</si>
  <si>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</si>
  <si>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</si>
  <si>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</si>
  <si>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</si>
  <si>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</si>
  <si>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</si>
  <si>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</si>
  <si>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</si>
  <si>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</si>
  <si>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</si>
  <si>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</si>
  <si>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</si>
  <si>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</si>
  <si>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</si>
  <si>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</si>
  <si>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</si>
  <si>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</si>
  <si>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</si>
  <si>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</si>
  <si>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</si>
  <si>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</si>
  <si>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</si>
  <si>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</si>
  <si>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</si>
  <si>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</si>
  <si>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</si>
  <si>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</si>
  <si>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</si>
  <si>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</si>
  <si>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</si>
  <si>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</si>
  <si>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</si>
  <si>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</si>
  <si>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</si>
  <si>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</si>
  <si>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</si>
  <si>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</si>
  <si>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</si>
  <si>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</si>
  <si>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</si>
  <si>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</si>
  <si>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</si>
  <si>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</si>
  <si>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</si>
  <si>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</si>
  <si>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</si>
  <si>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</si>
  <si>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</si>
  <si>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</si>
  <si>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</si>
  <si>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</si>
  <si>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</si>
  <si>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</si>
  <si>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</si>
  <si>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</si>
  <si>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</si>
  <si>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</si>
  <si>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</si>
  <si>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</si>
  <si>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</si>
  <si>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</si>
  <si>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</si>
  <si>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</si>
  <si>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</si>
  <si>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</si>
  <si>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</si>
  <si>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</si>
  <si>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</si>
  <si>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</si>
  <si>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</si>
  <si>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</si>
  <si>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</si>
  <si>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</si>
  <si>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</si>
  <si>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</si>
  <si>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</si>
  <si>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</si>
  <si>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</si>
  <si>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</si>
  <si>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</si>
  <si>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</si>
  <si>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</si>
  <si>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</si>
  <si>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</si>
  <si>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</si>
  <si>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</si>
  <si>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</si>
  <si>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</si>
  <si>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</si>
  <si>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</si>
  <si>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</si>
  <si>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</si>
  <si>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</si>
  <si>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</si>
  <si>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</si>
  <si>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</si>
  <si>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</si>
  <si>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</si>
  <si>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</si>
  <si>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</si>
  <si>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</si>
  <si>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</si>
  <si>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</si>
  <si>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</si>
  <si>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</si>
  <si>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</si>
  <si>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</si>
  <si>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</si>
  <si>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</si>
  <si>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</si>
  <si>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</si>
  <si>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</si>
  <si>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</si>
  <si>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</si>
  <si>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</si>
  <si>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</si>
  <si>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</si>
  <si>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</si>
  <si>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</si>
  <si>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</si>
  <si>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</si>
  <si>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</si>
  <si>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</si>
  <si>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</si>
  <si>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</si>
  <si>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</si>
  <si>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</si>
  <si>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</si>
  <si>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</si>
  <si>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</si>
  <si>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</si>
  <si>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</si>
  <si>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</si>
  <si>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</si>
  <si>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</si>
  <si>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</si>
  <si>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</si>
  <si>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</si>
  <si>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</si>
  <si>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</si>
  <si>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</si>
  <si>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</si>
  <si>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</si>
  <si>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</si>
  <si>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</si>
  <si>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</si>
  <si>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</si>
  <si>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</si>
  <si>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</si>
  <si>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</si>
  <si>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</si>
  <si>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</si>
  <si>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</si>
  <si>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</si>
  <si>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</si>
  <si>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</si>
  <si>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</si>
  <si>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</si>
  <si>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</si>
  <si>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</si>
  <si>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</si>
  <si>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</si>
  <si>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</si>
  <si>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</si>
  <si>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</si>
  <si>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</si>
  <si>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</si>
  <si>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</si>
  <si>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</si>
  <si>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</si>
  <si>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</si>
  <si>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</si>
  <si>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</si>
  <si>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</si>
  <si>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</si>
  <si>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</si>
  <si>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</si>
  <si>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</si>
  <si>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</si>
  <si>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</si>
  <si>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</si>
  <si>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</si>
  <si>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</si>
  <si>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</si>
  <si>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</si>
  <si>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</si>
  <si>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</si>
  <si>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</si>
  <si>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</si>
  <si>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</si>
  <si>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</si>
  <si>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</si>
  <si>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</si>
  <si>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</si>
  <si>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</si>
  <si>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</si>
  <si>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</si>
  <si>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</si>
  <si>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</si>
  <si>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</si>
  <si>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</si>
  <si>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</si>
  <si>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</si>
  <si>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</si>
  <si>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</si>
  <si>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</si>
  <si>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</si>
  <si>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</si>
  <si>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</si>
  <si>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</si>
  <si>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</si>
  <si>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</si>
  <si>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</si>
  <si>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</si>
  <si>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</si>
  <si>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</si>
  <si>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</si>
  <si>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</si>
  <si>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</si>
  <si>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</si>
  <si>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</si>
  <si>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</si>
  <si>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</si>
  <si>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</si>
  <si>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</si>
  <si>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</si>
  <si>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</si>
  <si>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</si>
  <si>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</si>
  <si>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</si>
  <si>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</si>
  <si>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</si>
  <si>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</si>
  <si>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</si>
  <si>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</si>
  <si>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</si>
  <si>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</si>
  <si>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</si>
  <si>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</si>
  <si>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</si>
  <si>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</si>
  <si>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</si>
  <si>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</si>
  <si>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</si>
  <si>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</si>
  <si>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</si>
  <si>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</si>
  <si>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</si>
  <si>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</si>
  <si>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</si>
  <si>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</si>
  <si>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</si>
  <si>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</si>
  <si>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</si>
  <si>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</si>
  <si>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</si>
  <si>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</si>
  <si>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</si>
  <si>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</si>
  <si>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</si>
  <si>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</si>
  <si>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</si>
  <si>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</si>
  <si>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</si>
  <si>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</si>
  <si>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</si>
  <si>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</si>
  <si>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</si>
  <si>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</si>
  <si>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</si>
  <si>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</si>
  <si>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</si>
  <si>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</si>
  <si>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</si>
  <si>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</si>
  <si>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</si>
  <si>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</si>
  <si>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</si>
  <si>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</si>
  <si>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</si>
  <si>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</si>
  <si>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</si>
  <si>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</si>
  <si>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</si>
  <si>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</si>
  <si>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</si>
  <si>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</si>
  <si>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</si>
  <si>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</si>
  <si>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</si>
  <si>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</si>
  <si>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</si>
  <si>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</si>
  <si>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</si>
  <si>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</si>
  <si>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</si>
  <si>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</si>
  <si>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</si>
  <si>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</si>
  <si>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</si>
  <si>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</si>
  <si>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</si>
  <si>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</si>
  <si>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</si>
  <si>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</si>
  <si>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</si>
  <si>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</si>
  <si>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</si>
  <si>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</si>
  <si>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</si>
  <si>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</si>
  <si>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</si>
  <si>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</si>
  <si>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</si>
  <si>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</si>
  <si>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</si>
  <si>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</si>
  <si>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</si>
  <si>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</si>
  <si>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</si>
  <si>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</si>
  <si>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</si>
  <si>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</si>
  <si>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</si>
  <si>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</si>
  <si>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</si>
  <si>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</si>
  <si>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</si>
  <si>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</si>
  <si>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</si>
  <si>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</si>
  <si>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</si>
  <si>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</si>
  <si>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</si>
  <si>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</si>
  <si>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</si>
  <si>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</si>
  <si>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</si>
  <si>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</si>
  <si>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</si>
  <si>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</si>
  <si>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</si>
  <si>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</si>
  <si>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</si>
  <si>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</si>
  <si>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</si>
  <si>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</si>
  <si>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</si>
  <si>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</si>
  <si>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</si>
  <si>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</si>
  <si>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</si>
  <si>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</si>
  <si>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</si>
  <si>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</si>
  <si>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</si>
  <si>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</si>
  <si>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</si>
  <si>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</si>
  <si>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</si>
  <si>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</si>
  <si>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</si>
  <si>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</si>
  <si>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</si>
  <si>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</si>
  <si>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</si>
  <si>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</si>
  <si>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</si>
  <si>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</si>
  <si>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</si>
  <si>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</si>
  <si>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</si>
  <si>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</si>
  <si>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</si>
  <si>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</si>
  <si>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</si>
  <si>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</si>
  <si>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</si>
  <si>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</si>
  <si>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</si>
  <si>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</si>
  <si>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</si>
  <si>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</si>
  <si>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</si>
  <si>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</si>
  <si>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</si>
  <si>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</si>
  <si>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</si>
  <si>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</si>
  <si>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</si>
  <si>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</si>
  <si>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</si>
  <si>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</si>
  <si>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</si>
  <si>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</si>
  <si>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</si>
  <si>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</si>
  <si>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</si>
  <si>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</si>
  <si>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</si>
  <si>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</si>
  <si>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</si>
  <si>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</si>
  <si>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</si>
  <si>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</si>
  <si>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</si>
  <si>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</si>
  <si>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</si>
  <si>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</si>
  <si>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</si>
  <si>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</si>
  <si>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</si>
  <si>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</si>
  <si>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</si>
  <si>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</si>
  <si>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</si>
  <si>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</si>
  <si>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</si>
  <si>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</si>
  <si>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</si>
  <si>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</si>
  <si>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</si>
  <si>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</si>
  <si>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</si>
  <si>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</si>
  <si>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</si>
  <si>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</si>
  <si>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</si>
  <si>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</si>
  <si>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</si>
  <si>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</si>
  <si>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</si>
  <si>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</si>
  <si>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</si>
  <si>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</si>
  <si>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</si>
  <si>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</si>
  <si>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</si>
  <si>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</si>
  <si>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</si>
  <si>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</si>
  <si>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</si>
  <si>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</si>
  <si>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</si>
  <si>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</si>
  <si>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</si>
  <si>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</si>
  <si>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</si>
  <si>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</si>
  <si>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</si>
  <si>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</si>
  <si>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</si>
  <si>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</si>
  <si>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</si>
  <si>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</si>
  <si>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</si>
  <si>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</si>
  <si>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</si>
  <si>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</si>
  <si>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</si>
  <si>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</si>
  <si>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</si>
  <si>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</si>
  <si>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</si>
  <si>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</si>
  <si>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</si>
  <si>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</si>
  <si>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</si>
  <si>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</si>
  <si>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</si>
  <si>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</si>
  <si>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</si>
  <si>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</si>
  <si>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</si>
  <si>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</si>
  <si>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</si>
  <si>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</si>
  <si>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</si>
  <si>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</si>
  <si>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</si>
  <si>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</si>
  <si>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</si>
  <si>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</si>
  <si>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</si>
  <si>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</si>
  <si>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</si>
  <si>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</si>
  <si>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</si>
  <si>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</si>
  <si>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</si>
  <si>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</si>
  <si>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</si>
  <si>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</si>
  <si>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</si>
  <si>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</si>
  <si>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</si>
  <si>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</si>
  <si>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</si>
  <si>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</si>
  <si>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</si>
  <si>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</si>
  <si>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</si>
  <si>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</si>
  <si>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</si>
  <si>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</si>
  <si>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</si>
  <si>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</si>
  <si>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</si>
  <si>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</si>
  <si>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</si>
  <si>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</si>
  <si>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</si>
  <si>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</si>
  <si>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</si>
  <si>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</si>
  <si>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</si>
  <si>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</si>
  <si>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</si>
  <si>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</si>
  <si>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</si>
  <si>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</si>
  <si>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</si>
  <si>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</si>
  <si>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</si>
  <si>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</si>
  <si>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</si>
  <si>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</si>
  <si>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</si>
  <si>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</si>
  <si>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</si>
  <si>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</si>
  <si>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</si>
  <si>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</si>
  <si>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</si>
  <si>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</si>
  <si>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</si>
  <si>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</si>
  <si>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</si>
  <si>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</si>
  <si>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</si>
  <si>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</si>
  <si>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</si>
  <si>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</si>
  <si>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</si>
  <si>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</si>
  <si>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</si>
  <si>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</si>
  <si>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</si>
  <si>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</si>
  <si>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</si>
  <si>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</si>
  <si>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</si>
  <si>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</si>
  <si>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</si>
  <si>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</si>
  <si>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</si>
  <si>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</si>
  <si>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</si>
  <si>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</si>
  <si>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</si>
  <si>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</si>
  <si>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</si>
  <si>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</si>
  <si>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</si>
  <si>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</si>
  <si>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</si>
  <si>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</si>
  <si>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</si>
  <si>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</si>
  <si>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</si>
  <si>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</si>
  <si>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</si>
  <si>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</si>
  <si>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</si>
  <si>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</si>
  <si>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</si>
  <si>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</si>
  <si>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</si>
  <si>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</si>
  <si>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</si>
  <si>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</si>
  <si>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</si>
  <si>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</si>
  <si>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</si>
  <si>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</si>
  <si>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</si>
  <si>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</si>
  <si>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</si>
  <si>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</si>
  <si>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</si>
  <si>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</si>
  <si>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</si>
  <si>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</si>
  <si>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</si>
  <si>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</si>
  <si>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</si>
  <si>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</si>
  <si>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</si>
  <si>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</si>
  <si>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</si>
  <si>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</si>
  <si>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</si>
  <si>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</si>
  <si>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</si>
  <si>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</si>
  <si>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</si>
  <si>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</si>
  <si>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</si>
  <si>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</si>
  <si>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</si>
  <si>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</si>
  <si>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</si>
  <si>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</si>
  <si>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</si>
  <si>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</si>
  <si>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</si>
  <si>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</si>
  <si>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</si>
  <si>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</si>
  <si>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</si>
  <si>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</si>
  <si>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</si>
  <si>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</si>
  <si>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</si>
  <si>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</si>
  <si>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</si>
  <si>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</si>
  <si>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</si>
  <si>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</si>
  <si>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</si>
  <si>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</si>
  <si>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</si>
  <si>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</si>
  <si>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</si>
  <si>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</si>
  <si>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</si>
  <si>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</si>
  <si>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</si>
  <si>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</si>
  <si>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</si>
  <si>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</si>
  <si>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</si>
  <si>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</si>
  <si>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</si>
  <si>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</si>
  <si>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</si>
  <si>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</si>
  <si>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</si>
  <si>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</si>
  <si>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</si>
  <si>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</si>
  <si>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</si>
  <si>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</si>
  <si>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</si>
  <si>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</si>
  <si>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</si>
  <si>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</si>
  <si>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</si>
  <si>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</si>
  <si>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</si>
  <si>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</si>
  <si>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</si>
  <si>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</si>
  <si>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</si>
  <si>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</si>
  <si>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</si>
  <si>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</si>
  <si>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</si>
  <si>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</si>
  <si>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</si>
  <si>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</si>
  <si>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</si>
  <si>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</si>
  <si>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</si>
  <si>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</si>
  <si>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</si>
  <si>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</si>
  <si>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</si>
  <si>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</si>
  <si>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</si>
  <si>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</si>
  <si>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</si>
  <si>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</si>
  <si>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</si>
  <si>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</si>
  <si>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</si>
  <si>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</si>
  <si>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</si>
  <si>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</si>
  <si>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</si>
  <si>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</si>
  <si>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</si>
  <si>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</si>
  <si>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</si>
  <si>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</si>
  <si>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</si>
  <si>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</si>
  <si>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</si>
  <si>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</si>
  <si>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</si>
  <si>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</si>
  <si>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</si>
  <si>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</si>
  <si>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</si>
  <si>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</si>
  <si>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</si>
  <si>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</si>
  <si>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</si>
  <si>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</si>
  <si>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</si>
  <si>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</si>
  <si>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</si>
  <si>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</si>
  <si>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</si>
  <si>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</si>
  <si>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</si>
  <si>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</si>
  <si>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</si>
  <si>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</si>
  <si>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</si>
  <si>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</si>
  <si>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</si>
  <si>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</si>
  <si>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</si>
  <si>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</si>
  <si>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</si>
  <si>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</si>
  <si>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</si>
  <si>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</si>
  <si>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</si>
  <si>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</si>
  <si>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</si>
  <si>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</si>
  <si>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</si>
  <si>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</si>
  <si>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</si>
  <si>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</si>
  <si>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</si>
  <si>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</si>
  <si>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</si>
  <si>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</si>
  <si>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</si>
  <si>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</si>
  <si>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</si>
  <si>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</si>
  <si>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</si>
  <si>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</si>
  <si>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</si>
  <si>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</si>
  <si>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</si>
  <si>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</si>
  <si>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</si>
  <si>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</si>
  <si>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</si>
  <si>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</si>
  <si>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</si>
  <si>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</si>
  <si>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</si>
  <si>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</si>
  <si>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</si>
  <si>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</si>
  <si>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</si>
  <si>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</si>
  <si>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</si>
  <si>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</si>
  <si>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</si>
  <si>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</si>
  <si>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</si>
  <si>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</si>
  <si>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</si>
  <si>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</si>
  <si>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</si>
  <si>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</si>
  <si>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</si>
  <si>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</si>
  <si>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</si>
  <si>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</si>
  <si>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</si>
  <si>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</si>
  <si>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</si>
  <si>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</si>
  <si>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</si>
  <si>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</si>
  <si>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</si>
  <si>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</si>
  <si>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</si>
  <si>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</si>
  <si>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</si>
  <si>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</si>
  <si>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</si>
  <si>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</si>
  <si>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</si>
  <si>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</si>
  <si>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</si>
  <si>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</si>
  <si>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</si>
  <si>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</si>
  <si>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</si>
  <si>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</si>
  <si>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</si>
  <si>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</si>
  <si>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</si>
  <si>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</si>
  <si>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</si>
  <si>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</si>
  <si>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</si>
  <si>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</si>
  <si>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</si>
  <si>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</si>
  <si>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</si>
  <si>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</si>
  <si>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</si>
  <si>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</si>
  <si>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</si>
  <si>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</si>
  <si>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</si>
  <si>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</si>
  <si>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</si>
  <si>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</si>
  <si>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</si>
  <si>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</si>
  <si>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</si>
  <si>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</si>
  <si>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</si>
  <si>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</si>
  <si>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</si>
  <si>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</si>
  <si>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</si>
  <si>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</si>
  <si>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</si>
  <si>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</si>
  <si>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</si>
  <si>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</si>
  <si>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</si>
  <si>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</si>
  <si>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</si>
  <si>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</si>
  <si>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</si>
  <si>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</si>
  <si>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</si>
  <si>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</si>
  <si>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</si>
  <si>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</si>
  <si>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</si>
  <si>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</si>
  <si>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</si>
  <si>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</si>
  <si>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</si>
  <si>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</si>
  <si>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</si>
  <si>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</si>
  <si>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</si>
  <si>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</si>
  <si>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</si>
  <si>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</si>
  <si>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</si>
  <si>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</si>
  <si>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</si>
  <si>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</si>
  <si>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</si>
  <si>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</si>
  <si>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</si>
  <si>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</si>
  <si>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</si>
  <si>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</si>
  <si>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</si>
  <si>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</si>
  <si>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</si>
  <si>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</si>
  <si>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</si>
  <si>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</si>
  <si>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</si>
  <si>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</si>
  <si>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</si>
  <si>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</si>
  <si>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</si>
  <si>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</si>
  <si>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</si>
  <si>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</si>
  <si>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</si>
  <si>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</si>
  <si>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</si>
  <si>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</si>
  <si>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</si>
  <si>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</si>
  <si>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</si>
  <si>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</si>
  <si>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</si>
  <si>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</si>
  <si>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</si>
  <si>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</si>
  <si>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</si>
  <si>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</si>
  <si>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</si>
  <si>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</si>
  <si>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</si>
  <si>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</si>
  <si>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</si>
  <si>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</si>
  <si>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</si>
  <si>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</si>
  <si>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</si>
  <si>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</si>
  <si>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</si>
  <si>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</si>
  <si>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</si>
  <si>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</si>
  <si>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</si>
  <si>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</si>
  <si>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</si>
  <si>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</si>
  <si>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</si>
  <si>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</si>
  <si>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</si>
  <si>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</si>
  <si>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</si>
  <si>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</si>
  <si>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</si>
  <si>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</si>
  <si>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</si>
  <si>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</si>
  <si>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</si>
  <si>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</si>
  <si>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</si>
  <si>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</si>
  <si>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</si>
  <si>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</si>
  <si>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</si>
  <si>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</si>
  <si>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</si>
  <si>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</si>
  <si>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</si>
  <si>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</si>
  <si>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</si>
  <si>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</si>
  <si>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</si>
  <si>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</si>
  <si>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</si>
  <si>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</si>
  <si>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</si>
  <si>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</si>
  <si>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</si>
  <si>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</si>
  <si>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</si>
  <si>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</si>
  <si>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</si>
  <si>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</si>
  <si>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</si>
  <si>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</si>
  <si>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</si>
  <si>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</si>
  <si>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</si>
  <si>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</si>
  <si>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</si>
  <si>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</si>
  <si>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</si>
  <si>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</si>
  <si>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</si>
  <si>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</si>
  <si>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</si>
  <si>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</si>
  <si>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</si>
  <si>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</si>
  <si>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</si>
  <si>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</si>
  <si>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</si>
  <si>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</si>
  <si>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</si>
  <si>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</si>
  <si>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</si>
  <si>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</si>
  <si>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</si>
  <si>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</si>
  <si>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</si>
  <si>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</si>
  <si>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</si>
  <si>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</si>
  <si>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</si>
  <si>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</si>
  <si>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</si>
  <si>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</si>
  <si>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</si>
  <si>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</si>
  <si>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</si>
  <si>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</si>
  <si>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</si>
  <si>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</si>
  <si>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</si>
  <si>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</si>
  <si>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</si>
  <si>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</si>
  <si>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</si>
  <si>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</si>
  <si>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</si>
  <si>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</si>
  <si>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</si>
  <si>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</si>
  <si>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</si>
  <si>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</si>
  <si>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</si>
  <si>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</si>
  <si>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</si>
  <si>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</si>
  <si>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</si>
  <si>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</si>
  <si>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</si>
  <si>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</si>
  <si>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</si>
  <si>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</si>
  <si>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</si>
  <si>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</si>
  <si>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</si>
  <si>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</si>
  <si>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</si>
  <si>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</si>
  <si>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</si>
  <si>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</si>
  <si>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</si>
  <si>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</si>
  <si>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</si>
  <si>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</si>
  <si>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</si>
  <si>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</si>
  <si>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</si>
  <si>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</si>
  <si>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</si>
  <si>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</si>
  <si>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</si>
  <si>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</si>
  <si>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</si>
  <si>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</si>
  <si>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</si>
  <si>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</si>
  <si>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</si>
  <si>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</si>
  <si>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</si>
  <si>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</si>
  <si>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</si>
  <si>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</si>
  <si>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</si>
  <si>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</si>
  <si>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</si>
  <si>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</si>
  <si>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</si>
  <si>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</si>
  <si>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</si>
  <si>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</si>
  <si>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</si>
  <si>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</si>
  <si>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</si>
  <si>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</si>
  <si>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</si>
  <si>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</si>
  <si>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</si>
  <si>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</si>
  <si>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</si>
  <si>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</si>
  <si>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</si>
  <si>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</si>
  <si>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</si>
  <si>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</si>
  <si>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</si>
  <si>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</si>
  <si>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</si>
  <si>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</si>
  <si>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</si>
  <si>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</si>
  <si>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</si>
  <si>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</si>
  <si>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</si>
  <si>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</si>
  <si>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</si>
  <si>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</si>
  <si>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</si>
  <si>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</si>
  <si>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</si>
  <si>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</si>
  <si>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</si>
  <si>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</si>
  <si>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</si>
  <si>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</si>
  <si>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</si>
  <si>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</si>
  <si>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</si>
  <si>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</si>
  <si>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</si>
  <si>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</si>
  <si>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</si>
  <si>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</si>
  <si>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</si>
  <si>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</si>
  <si>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</si>
  <si>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</si>
  <si>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</si>
  <si>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</si>
  <si>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</si>
  <si>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</si>
  <si>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</si>
  <si>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</si>
  <si>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</si>
  <si>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</si>
  <si>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</si>
  <si>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</si>
  <si>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</si>
  <si>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</si>
  <si>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</si>
  <si>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</si>
  <si>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</si>
  <si>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</si>
  <si>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</si>
  <si>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</si>
  <si>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</si>
  <si>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</si>
  <si>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</si>
  <si>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</si>
  <si>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</si>
  <si>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</si>
  <si>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</si>
  <si>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</si>
  <si>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</si>
  <si>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</si>
  <si>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</si>
  <si>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</si>
  <si>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</si>
  <si>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</si>
  <si>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</si>
  <si>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</si>
  <si>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</si>
  <si>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</si>
  <si>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</si>
  <si>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</si>
  <si>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</si>
  <si>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</si>
  <si>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</si>
  <si>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</si>
  <si>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</si>
  <si>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</si>
  <si>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</si>
  <si>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</si>
  <si>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</si>
  <si>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</si>
  <si>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</si>
  <si>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</si>
  <si>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</si>
  <si>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</si>
  <si>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</si>
  <si>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</si>
  <si>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</si>
  <si>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</si>
  <si>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</si>
  <si>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</si>
  <si>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</si>
  <si>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</si>
  <si>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</si>
  <si>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</si>
  <si>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</si>
  <si>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</si>
  <si>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</si>
  <si>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</si>
  <si>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</si>
  <si>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</si>
  <si>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</si>
  <si>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</si>
  <si>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</si>
  <si>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</si>
  <si>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</si>
  <si>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</si>
  <si>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</si>
  <si>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</si>
  <si>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</si>
  <si>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</si>
  <si>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</si>
  <si>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</si>
  <si>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</si>
  <si>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</si>
  <si>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</si>
  <si>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</si>
  <si>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</si>
  <si>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</si>
  <si>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</si>
  <si>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</si>
  <si>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</si>
  <si>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</si>
  <si>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</si>
  <si>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</si>
  <si>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</si>
  <si>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</si>
  <si>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</si>
  <si>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</si>
  <si>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</si>
  <si>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</si>
  <si>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</si>
  <si>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</si>
  <si>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</si>
  <si>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</si>
  <si>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</si>
  <si>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</si>
  <si>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</si>
  <si>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</si>
  <si>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</si>
  <si>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</si>
  <si>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</si>
  <si>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</si>
  <si>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</si>
  <si>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</si>
  <si>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</si>
  <si>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</si>
  <si>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</si>
  <si>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</si>
  <si>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</si>
  <si>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</si>
  <si>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</si>
  <si>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</si>
  <si>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</si>
  <si>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</si>
  <si>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</si>
  <si>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</si>
  <si>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</si>
  <si>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</si>
  <si>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</si>
  <si>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</si>
  <si>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</si>
  <si>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</si>
  <si>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</si>
  <si>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</si>
  <si>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</si>
  <si>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</si>
  <si>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</si>
  <si>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</si>
  <si>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</si>
  <si>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</si>
  <si>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</si>
  <si>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</si>
  <si>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</si>
  <si>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</si>
  <si>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</si>
  <si>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</si>
  <si>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</si>
  <si>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</si>
  <si>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</si>
  <si>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</si>
  <si>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</si>
  <si>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</si>
  <si>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</si>
  <si>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</si>
  <si>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</si>
  <si>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</si>
  <si>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</si>
  <si>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</si>
  <si>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</si>
  <si>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</si>
  <si>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</si>
  <si>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</si>
  <si>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</si>
  <si>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</si>
  <si>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</si>
  <si>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</si>
  <si>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</si>
  <si>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</si>
  <si>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</si>
  <si>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</si>
  <si>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</si>
  <si>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</si>
  <si>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</si>
  <si>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</si>
  <si>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</si>
  <si>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</si>
  <si>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</si>
  <si>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</si>
  <si>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</si>
  <si>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</si>
  <si>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</si>
  <si>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</si>
  <si>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</si>
  <si>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</si>
  <si>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</si>
  <si>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</si>
  <si>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</si>
  <si>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</si>
  <si>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</si>
  <si>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</si>
  <si>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</si>
  <si>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</si>
  <si>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</si>
  <si>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</si>
  <si>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</si>
  <si>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</si>
  <si>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</si>
  <si>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</si>
  <si>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</si>
  <si>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</si>
  <si>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</si>
  <si>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</si>
  <si>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</si>
  <si>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</si>
  <si>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</si>
  <si>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</si>
  <si>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</si>
  <si>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</si>
  <si>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</si>
  <si>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</si>
  <si>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</si>
  <si>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</si>
  <si>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</si>
  <si>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</si>
  <si>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</si>
  <si>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</si>
  <si>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</si>
  <si>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</si>
  <si>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</si>
  <si>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</si>
  <si>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</si>
  <si>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</si>
  <si>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</si>
  <si>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</si>
  <si>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</si>
  <si>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</si>
  <si>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</si>
  <si>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</si>
  <si>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</si>
  <si>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</si>
  <si>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</si>
  <si>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</si>
  <si>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</si>
  <si>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</si>
  <si>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</si>
  <si>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</si>
  <si>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</si>
  <si>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</si>
  <si>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</si>
  <si>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</si>
  <si>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</si>
  <si>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</si>
  <si>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</si>
  <si>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</si>
  <si>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</si>
  <si>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</si>
  <si>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</si>
  <si>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</si>
  <si>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</si>
  <si>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</si>
  <si>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</si>
  <si>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</si>
  <si>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</si>
  <si>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</si>
  <si>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</si>
  <si>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</si>
  <si>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</si>
  <si>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</si>
  <si>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</si>
  <si>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</si>
  <si>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</si>
  <si>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</si>
  <si>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</si>
  <si>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</si>
  <si>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</si>
  <si>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</si>
  <si>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</si>
  <si>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</si>
  <si>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</si>
  <si>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</si>
  <si>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</si>
  <si>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</si>
  <si>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</si>
  <si>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</si>
  <si>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</si>
  <si>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</si>
  <si>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</si>
  <si>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</si>
  <si>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</si>
  <si>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</si>
  <si>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</si>
  <si>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</si>
  <si>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</si>
  <si>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</si>
  <si>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</si>
  <si>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</si>
  <si>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</si>
  <si>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</si>
  <si>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</si>
  <si>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</si>
  <si>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</si>
  <si>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</si>
  <si>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</si>
  <si>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</si>
  <si>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</si>
  <si>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</si>
  <si>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</si>
  <si>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</si>
  <si>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</si>
  <si>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</si>
  <si>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</si>
  <si>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</si>
  <si>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</si>
  <si>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</si>
  <si>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</si>
  <si>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</si>
  <si>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</si>
  <si>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</si>
  <si>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</si>
  <si>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</si>
  <si>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</si>
  <si>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</si>
  <si>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</si>
  <si>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</si>
  <si>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</si>
  <si>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</si>
  <si>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</si>
  <si>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</si>
  <si>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</si>
  <si>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</si>
  <si>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</si>
  <si>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</si>
  <si>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</si>
  <si>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</si>
  <si>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</si>
  <si>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</si>
  <si>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</si>
  <si>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</si>
  <si>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</si>
  <si>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</si>
  <si>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</si>
  <si>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</si>
  <si>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</si>
  <si>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</si>
  <si>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</si>
  <si>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</si>
  <si>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</si>
  <si>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</si>
  <si>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</si>
  <si>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</si>
  <si>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</si>
  <si>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</si>
  <si>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</si>
  <si>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</si>
  <si>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</si>
  <si>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</si>
  <si>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</si>
  <si>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</si>
  <si>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</si>
  <si>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</si>
  <si>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</si>
  <si>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</si>
  <si>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</si>
  <si>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</si>
  <si>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</si>
  <si>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</si>
  <si>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</si>
  <si>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</si>
  <si>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</si>
  <si>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</si>
  <si>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</si>
  <si>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</si>
  <si>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</si>
  <si>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</si>
  <si>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</si>
  <si>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</si>
  <si>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</si>
  <si>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</si>
  <si>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</si>
  <si>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</si>
  <si>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</si>
  <si>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</si>
  <si>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</si>
  <si>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</si>
  <si>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</si>
  <si>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</si>
  <si>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</si>
  <si>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</si>
  <si>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</si>
  <si>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</si>
  <si>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</si>
  <si>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</si>
  <si>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</si>
  <si>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</si>
  <si>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</si>
  <si>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</si>
  <si>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</si>
  <si>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</si>
  <si>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</si>
  <si>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</si>
  <si>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</si>
  <si>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</si>
  <si>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</si>
  <si>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</si>
  <si>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</si>
  <si>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</si>
  <si>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</si>
  <si>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</si>
  <si>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</si>
  <si>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</si>
  <si>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</si>
  <si>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</si>
  <si>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</si>
  <si>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</si>
  <si>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</si>
  <si>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</si>
  <si>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</si>
  <si>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</si>
  <si>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</si>
  <si>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</si>
  <si>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</si>
  <si>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</si>
  <si>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</si>
  <si>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</si>
  <si>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</si>
  <si>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</si>
  <si>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</si>
  <si>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</si>
  <si>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</si>
  <si>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</si>
  <si>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</si>
  <si>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</si>
  <si>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</si>
  <si>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</si>
  <si>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</si>
  <si>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</si>
  <si>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</si>
  <si>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</si>
  <si>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</si>
  <si>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</si>
  <si>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</si>
  <si>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</si>
  <si>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</si>
  <si>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</si>
  <si>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</si>
  <si>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</si>
  <si>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</si>
  <si>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</si>
  <si>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</si>
  <si>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</si>
  <si>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</si>
  <si>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</si>
  <si>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</si>
  <si>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</si>
  <si>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</si>
  <si>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</si>
  <si>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</si>
  <si>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</si>
  <si>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</si>
  <si>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</si>
  <si>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</si>
  <si>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</si>
  <si>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</si>
  <si>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</si>
  <si>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</si>
  <si>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</si>
  <si>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</si>
  <si>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</si>
  <si>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</si>
  <si>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</si>
  <si>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</si>
  <si>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</si>
  <si>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</si>
  <si>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</si>
  <si>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</si>
  <si>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</si>
  <si>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</si>
  <si>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</si>
  <si>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</si>
  <si>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</si>
  <si>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</si>
  <si>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</si>
  <si>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</si>
  <si>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</si>
  <si>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</si>
  <si>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</si>
  <si>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</si>
  <si>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</si>
  <si>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</si>
  <si>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</si>
  <si>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</si>
  <si>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</si>
  <si>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</si>
  <si>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</si>
  <si>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</si>
  <si>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</si>
  <si>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</si>
  <si>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</si>
  <si>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</si>
  <si>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</si>
  <si>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</si>
  <si>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</si>
  <si>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</si>
  <si>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</si>
  <si>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</si>
  <si>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</si>
  <si>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</si>
  <si>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</si>
  <si>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</si>
  <si>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</si>
  <si>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</si>
  <si>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</si>
  <si>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</si>
  <si>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</si>
  <si>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</si>
  <si>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</si>
  <si>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</si>
  <si>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</si>
  <si>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</si>
  <si>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</si>
  <si>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</si>
  <si>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</si>
  <si>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</si>
  <si>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</si>
  <si>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</si>
  <si>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</si>
  <si>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</si>
  <si>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</si>
  <si>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</si>
  <si>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</si>
  <si>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</si>
  <si>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</si>
  <si>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</si>
  <si>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</si>
  <si>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</si>
  <si>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</si>
  <si>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</si>
  <si>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</si>
  <si>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</si>
  <si>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</si>
  <si>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</si>
  <si>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</si>
  <si>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</si>
  <si>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</si>
  <si>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</si>
  <si>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</si>
  <si>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</si>
  <si>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</si>
  <si>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</si>
  <si>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</si>
  <si>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</si>
  <si>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</si>
  <si>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</si>
  <si>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</si>
  <si>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</si>
  <si>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</si>
  <si>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</si>
  <si>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</si>
  <si>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</si>
  <si>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</si>
  <si>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</si>
  <si>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</si>
  <si>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</si>
  <si>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</si>
  <si>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</si>
  <si>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</si>
  <si>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</si>
  <si>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</si>
  <si>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</si>
  <si>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</si>
  <si>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</si>
  <si>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</si>
  <si>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</si>
  <si>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</si>
  <si>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</si>
  <si>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</si>
  <si>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</si>
  <si>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</si>
  <si>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</si>
  <si>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</si>
  <si>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</si>
  <si>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</si>
  <si>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</si>
  <si>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</si>
  <si>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</si>
  <si>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</si>
  <si>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</si>
  <si>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</si>
  <si>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</si>
  <si>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</si>
  <si>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</si>
  <si>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</si>
  <si>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</si>
  <si>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</si>
  <si>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</si>
  <si>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</si>
  <si>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</si>
  <si>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</si>
  <si>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</si>
  <si>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</si>
  <si>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</si>
  <si>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</si>
  <si>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</si>
  <si>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</si>
  <si>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</si>
  <si>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</si>
  <si>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</si>
  <si>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</si>
  <si>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</si>
  <si>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</si>
  <si>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</si>
  <si>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</si>
  <si>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</si>
  <si>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</si>
  <si>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</si>
  <si>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</si>
  <si>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</si>
  <si>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</si>
  <si>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</si>
  <si>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</si>
  <si>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</si>
  <si>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</si>
  <si>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</si>
  <si>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</si>
  <si>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</si>
  <si>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</si>
  <si>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</si>
  <si>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</si>
  <si>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</si>
  <si>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</si>
  <si>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</si>
  <si>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</si>
  <si>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</si>
  <si>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</si>
  <si>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</si>
  <si>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</si>
  <si>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</si>
  <si>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</si>
  <si>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</si>
  <si>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</si>
  <si>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</si>
  <si>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</si>
  <si>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</si>
  <si>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</si>
  <si>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</si>
  <si>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</si>
  <si>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</si>
  <si>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</si>
  <si>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</si>
  <si>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</si>
  <si>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</si>
  <si>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</si>
  <si>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</si>
  <si>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</si>
  <si>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</si>
  <si>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</si>
  <si>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</si>
  <si>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</si>
  <si>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</si>
  <si>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</si>
  <si>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</si>
  <si>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</si>
  <si>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</si>
  <si>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</si>
  <si>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</si>
  <si>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</si>
  <si>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</si>
  <si>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</si>
  <si>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</si>
  <si>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</si>
  <si>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</si>
  <si>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</si>
  <si>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</si>
  <si>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</si>
  <si>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</si>
  <si>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</si>
  <si>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</si>
  <si>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</si>
  <si>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</si>
  <si>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</si>
  <si>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</si>
  <si>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</si>
  <si>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</si>
  <si>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</si>
  <si>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</si>
  <si>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</si>
  <si>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</si>
  <si>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</si>
  <si>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</si>
  <si>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</si>
  <si>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</si>
  <si>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</si>
  <si>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</si>
  <si>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</si>
  <si>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</si>
  <si>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</si>
  <si>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</si>
  <si>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</si>
  <si>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</si>
  <si>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</si>
  <si>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</si>
  <si>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</si>
  <si>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</si>
  <si>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</si>
  <si>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</si>
  <si>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</si>
  <si>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</si>
  <si>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</si>
  <si>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</si>
  <si>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</si>
  <si>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</si>
  <si>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</si>
  <si>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</si>
  <si>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</si>
  <si>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</si>
  <si>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</si>
  <si>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</si>
  <si>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</si>
  <si>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</si>
  <si>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</si>
  <si>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</si>
  <si>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</si>
  <si>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</si>
  <si>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</si>
  <si>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</si>
  <si>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</si>
  <si>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</si>
  <si>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</si>
  <si>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</si>
  <si>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</si>
  <si>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</si>
  <si>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</si>
  <si>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</si>
  <si>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</si>
  <si>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</si>
  <si>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</si>
  <si>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</si>
  <si>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</si>
  <si>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</si>
  <si>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</si>
  <si>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</si>
  <si>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</si>
  <si>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</si>
  <si>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</si>
  <si>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</si>
  <si>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</si>
  <si>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</si>
  <si>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</si>
  <si>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</si>
  <si>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</si>
  <si>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</si>
  <si>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</si>
  <si>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</si>
  <si>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</si>
  <si>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</si>
  <si>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</si>
  <si>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</si>
  <si>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</si>
  <si>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</si>
  <si>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</si>
  <si>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</si>
  <si>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</si>
  <si>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</si>
  <si>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</si>
  <si>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</si>
  <si>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</si>
  <si>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</si>
  <si>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</si>
  <si>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</si>
  <si>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</si>
  <si>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</si>
  <si>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</si>
  <si>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</si>
  <si>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</si>
  <si>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</si>
  <si>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</si>
  <si>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</si>
  <si>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</si>
  <si>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</si>
  <si>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</si>
  <si>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</si>
  <si>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</si>
  <si>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</si>
  <si>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</si>
  <si>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</si>
  <si>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</si>
  <si>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</si>
  <si>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</si>
  <si>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</si>
  <si>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</si>
  <si>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</si>
  <si>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</si>
  <si>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</si>
  <si>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</si>
  <si>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</si>
  <si>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</si>
  <si>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</si>
  <si>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</si>
  <si>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</si>
  <si>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</si>
  <si>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</si>
  <si>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</si>
  <si>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</si>
  <si>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</si>
  <si>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</si>
  <si>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</si>
  <si>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</si>
  <si>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</si>
  <si>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</si>
  <si>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</si>
  <si>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</si>
  <si>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</si>
  <si>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</si>
  <si>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</si>
  <si>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</si>
  <si>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</si>
  <si>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</si>
  <si>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</si>
  <si>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</si>
  <si>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</si>
  <si>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</si>
  <si>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</si>
  <si>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</si>
  <si>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</si>
  <si>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</si>
  <si>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</si>
  <si>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</si>
  <si>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</si>
  <si>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</si>
  <si>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</si>
  <si>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</si>
  <si>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</si>
  <si>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</si>
  <si>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</si>
  <si>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</si>
  <si>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</si>
  <si>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</si>
  <si>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</si>
  <si>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</si>
  <si>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</si>
  <si>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</si>
  <si>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</si>
  <si>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</si>
  <si>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</si>
  <si>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</si>
  <si>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</si>
  <si>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</si>
  <si>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</si>
  <si>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</si>
  <si>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</si>
  <si>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</si>
  <si>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</si>
  <si>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</si>
  <si>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</si>
  <si>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</si>
  <si>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</si>
  <si>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</si>
  <si>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</si>
  <si>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</si>
  <si>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</si>
  <si>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</si>
  <si>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</si>
  <si>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</si>
  <si>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</si>
  <si>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</si>
  <si>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</si>
  <si>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</si>
  <si>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</si>
  <si>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</si>
  <si>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</si>
  <si>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</si>
  <si>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</si>
  <si>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</si>
  <si>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</si>
  <si>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</si>
  <si>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</si>
  <si>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</si>
  <si>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</si>
  <si>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</si>
  <si>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</si>
  <si>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</si>
  <si>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</si>
  <si>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</si>
  <si>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</si>
  <si>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</si>
  <si>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</si>
  <si>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</si>
  <si>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</si>
  <si>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</si>
  <si>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</si>
  <si>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</si>
  <si>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</si>
  <si>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</si>
  <si>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</si>
  <si>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</si>
  <si>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</si>
  <si>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</si>
  <si>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</si>
  <si>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</si>
  <si>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</si>
  <si>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</si>
  <si>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</si>
  <si>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</si>
  <si>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</si>
  <si>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</si>
  <si>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</si>
  <si>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</si>
  <si>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</si>
  <si>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</si>
  <si>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</si>
  <si>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</si>
  <si>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</si>
  <si>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</si>
  <si>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</si>
  <si>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</si>
  <si>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</si>
  <si>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</si>
  <si>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</si>
  <si>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</si>
  <si>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</si>
  <si>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</si>
  <si>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</si>
  <si>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</si>
  <si>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</si>
  <si>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</si>
  <si>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</si>
  <si>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</si>
  <si>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</si>
  <si>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</si>
  <si>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</si>
  <si>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</si>
  <si>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</si>
  <si>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</si>
  <si>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</si>
  <si>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</si>
  <si>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</si>
  <si>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</si>
  <si>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</si>
  <si>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</si>
  <si>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</si>
  <si>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</si>
  <si>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</si>
  <si>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</si>
  <si>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</si>
  <si>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</si>
  <si>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</si>
  <si>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</si>
  <si>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</si>
  <si>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</si>
  <si>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</si>
  <si>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</si>
  <si>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</si>
  <si>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</si>
  <si>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</si>
  <si>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</si>
  <si>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</si>
  <si>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</si>
  <si>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</si>
  <si>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</si>
  <si>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</si>
  <si>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</si>
  <si>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</si>
  <si>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</si>
  <si>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</si>
  <si>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</si>
  <si>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</si>
  <si>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</si>
  <si>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</si>
  <si>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</si>
  <si>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</si>
  <si>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</si>
  <si>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</si>
  <si>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</si>
  <si>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</si>
  <si>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</si>
  <si>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</si>
  <si>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</si>
  <si>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</si>
  <si>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</si>
  <si>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</si>
  <si>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</si>
  <si>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</si>
  <si>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</si>
  <si>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</si>
  <si>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</si>
  <si>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</si>
  <si>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</si>
  <si>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</si>
  <si>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</si>
  <si>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</si>
  <si>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</si>
  <si>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</si>
  <si>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</si>
  <si>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</si>
  <si>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</si>
  <si>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</si>
  <si>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</si>
  <si>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</si>
  <si>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</si>
  <si>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</si>
  <si>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</si>
  <si>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</si>
  <si>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</si>
  <si>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</si>
  <si>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</si>
  <si>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</si>
  <si>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</si>
  <si>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</si>
  <si>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</si>
  <si>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</si>
  <si>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</si>
  <si>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</si>
  <si>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</si>
  <si>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</si>
  <si>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</si>
  <si>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</si>
  <si>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</si>
  <si>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</si>
  <si>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</si>
  <si>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</si>
  <si>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</si>
  <si>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</si>
  <si>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</si>
  <si>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</si>
  <si>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</si>
  <si>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</si>
  <si>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</si>
  <si>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</si>
  <si>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</si>
  <si>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</si>
  <si>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</si>
  <si>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</si>
  <si>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</si>
  <si>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</si>
  <si>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</si>
  <si>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</si>
  <si>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</si>
  <si>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</si>
  <si>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</si>
  <si>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</si>
  <si>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</si>
  <si>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</si>
  <si>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</si>
  <si>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</si>
  <si>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</si>
  <si>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</si>
  <si>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</si>
  <si>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</si>
  <si>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</si>
  <si>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</si>
  <si>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</si>
  <si>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</si>
  <si>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</si>
  <si>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</si>
  <si>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</si>
  <si>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</si>
  <si>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</si>
  <si>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</si>
  <si>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</si>
  <si>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</si>
  <si>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</si>
  <si>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</si>
  <si>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</si>
  <si>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</si>
  <si>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</si>
  <si>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</si>
  <si>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</si>
  <si>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</si>
  <si>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</si>
  <si>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</si>
  <si>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</si>
  <si>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</si>
  <si>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</si>
  <si>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</si>
  <si>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</si>
  <si>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</si>
  <si>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</si>
  <si>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</si>
  <si>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</si>
  <si>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</si>
  <si>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</si>
  <si>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</si>
  <si>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</si>
  <si>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</si>
  <si>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</si>
  <si>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</si>
  <si>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</si>
  <si>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</si>
  <si>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</si>
  <si>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</si>
  <si>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</si>
  <si>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</si>
  <si>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</si>
  <si>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</si>
  <si>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</si>
  <si>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</si>
  <si>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</si>
  <si>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</si>
  <si>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</si>
  <si>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</si>
  <si>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</si>
  <si>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</si>
  <si>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</si>
  <si>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</si>
  <si>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</si>
  <si>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</si>
  <si>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</si>
  <si>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</si>
  <si>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</si>
  <si>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</si>
  <si>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</si>
  <si>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</si>
  <si>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</si>
  <si>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</si>
  <si>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</si>
  <si>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</si>
  <si>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</si>
  <si>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</si>
  <si>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</si>
  <si>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</si>
  <si>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</si>
  <si>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</si>
  <si>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</si>
  <si>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</si>
  <si>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</si>
  <si>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</si>
  <si>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</si>
  <si>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</si>
  <si>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</si>
  <si>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</si>
  <si>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</si>
  <si>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</si>
  <si>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</si>
  <si>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</si>
  <si>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</si>
  <si>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</si>
  <si>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</si>
  <si>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</si>
  <si>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</si>
  <si>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</si>
  <si>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</si>
  <si>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</si>
  <si>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</si>
  <si>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</si>
  <si>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</si>
  <si>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</si>
  <si>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</si>
  <si>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</si>
  <si>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</si>
  <si>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</si>
  <si>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</si>
  <si>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</si>
  <si>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</si>
  <si>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</si>
  <si>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</si>
  <si>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</si>
  <si>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</si>
  <si>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</si>
  <si>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</si>
  <si>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</si>
  <si>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</si>
  <si>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</si>
  <si>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</si>
  <si>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</si>
  <si>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</si>
  <si>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</si>
  <si>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</si>
  <si>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</si>
  <si>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</si>
  <si>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</si>
  <si>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</si>
  <si>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</si>
  <si>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</si>
  <si>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</si>
  <si>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</si>
  <si>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</si>
  <si>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</si>
  <si>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</si>
  <si>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</si>
  <si>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</si>
  <si>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</si>
  <si>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</si>
  <si>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</si>
  <si>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</si>
  <si>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</si>
  <si>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</si>
  <si>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</si>
  <si>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</si>
  <si>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</si>
  <si>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</si>
  <si>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</si>
  <si>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</si>
  <si>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</si>
  <si>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</si>
  <si>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</si>
  <si>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</si>
  <si>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</si>
  <si>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</si>
  <si>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</si>
  <si>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</si>
  <si>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</si>
  <si>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</si>
  <si>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</si>
  <si>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</si>
  <si>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</si>
  <si>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</si>
  <si>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</si>
  <si>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</si>
  <si>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</si>
  <si>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</si>
  <si>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</si>
  <si>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</si>
  <si>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</si>
  <si>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</si>
  <si>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</si>
  <si>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</si>
  <si>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</si>
  <si>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</si>
  <si>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</si>
  <si>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</si>
  <si>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</si>
  <si>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</si>
  <si>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</si>
  <si>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</si>
  <si>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</si>
  <si>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</si>
  <si>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</si>
  <si>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</si>
  <si>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</si>
  <si>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</si>
  <si>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</si>
  <si>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</si>
  <si>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</si>
  <si>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</si>
  <si>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</si>
  <si>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</si>
  <si>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</si>
  <si>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</si>
  <si>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</si>
  <si>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</si>
  <si>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</si>
  <si>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</si>
  <si>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</si>
  <si>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</si>
  <si>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</si>
  <si>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</si>
  <si>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</si>
  <si>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</si>
  <si>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</si>
  <si>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</si>
  <si>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</si>
  <si>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</si>
  <si>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</si>
  <si>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</si>
  <si>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</si>
  <si>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</si>
  <si>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</si>
  <si>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</si>
  <si>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</si>
  <si>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</si>
  <si>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</si>
  <si>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</si>
  <si>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</si>
  <si>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</si>
  <si>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</si>
  <si>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</si>
  <si>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</si>
  <si>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</si>
  <si>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</si>
  <si>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</si>
  <si>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</si>
  <si>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</si>
  <si>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</si>
  <si>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</si>
  <si>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</si>
  <si>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</si>
  <si>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</si>
  <si>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</si>
  <si>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</si>
  <si>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</si>
  <si>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</si>
  <si>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</si>
  <si>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</si>
  <si>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</si>
  <si>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</si>
  <si>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</si>
  <si>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</si>
  <si>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</si>
  <si>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</si>
  <si>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</si>
  <si>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</si>
  <si>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</si>
  <si>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</si>
  <si>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</si>
  <si>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</si>
  <si>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</si>
  <si>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</si>
  <si>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</si>
  <si>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</si>
  <si>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</si>
  <si>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</si>
  <si>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</si>
  <si>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</si>
  <si>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</si>
  <si>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</si>
  <si>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</si>
  <si>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</si>
  <si>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</si>
  <si>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</si>
  <si>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</si>
  <si>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</si>
  <si>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</si>
  <si>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</si>
  <si>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</si>
  <si>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</si>
  <si>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</si>
  <si>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</si>
  <si>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</si>
  <si>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</si>
  <si>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</si>
  <si>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</si>
  <si>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</si>
  <si>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</si>
  <si>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</si>
  <si>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</si>
  <si>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</si>
  <si>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</si>
  <si>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</si>
  <si>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</si>
  <si>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</si>
  <si>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</si>
  <si>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</si>
  <si>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</si>
  <si>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</si>
  <si>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</si>
  <si>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</si>
  <si>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</si>
  <si>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</si>
  <si>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</si>
  <si>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</si>
  <si>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</si>
  <si>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</si>
  <si>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</si>
  <si>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</si>
  <si>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</si>
  <si>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</si>
  <si>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</si>
  <si>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</si>
  <si>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</si>
  <si>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</si>
  <si>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</si>
  <si>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</si>
  <si>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</si>
  <si>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</si>
  <si>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</si>
  <si>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</si>
  <si>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</si>
  <si>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</si>
  <si>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</si>
  <si>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</si>
  <si>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</si>
  <si>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</si>
  <si>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</si>
  <si>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</si>
  <si>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</si>
  <si>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</si>
  <si>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</si>
  <si>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</si>
  <si>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</si>
  <si>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</si>
  <si>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</si>
  <si>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</si>
  <si>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</si>
  <si>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</si>
  <si>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</si>
  <si>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</si>
  <si>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</si>
  <si>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</si>
  <si>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</si>
  <si>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</si>
  <si>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</si>
  <si>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</si>
  <si>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</si>
  <si>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</si>
  <si>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</si>
  <si>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</si>
  <si>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</si>
  <si>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</si>
  <si>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</si>
  <si>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</si>
  <si>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</si>
  <si>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</si>
  <si>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</si>
  <si>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</si>
  <si>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</si>
  <si>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</si>
  <si>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</si>
  <si>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</si>
  <si>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</si>
  <si>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</si>
  <si>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</si>
  <si>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</si>
  <si>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</si>
  <si>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</si>
  <si>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</si>
  <si>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</si>
  <si>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</si>
  <si>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</si>
  <si>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</si>
  <si>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</si>
  <si>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</si>
  <si>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</si>
  <si>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</si>
  <si>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</si>
  <si>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</si>
  <si>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</si>
  <si>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</si>
  <si>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</si>
  <si>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</si>
  <si>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</si>
  <si>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</si>
  <si>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</si>
  <si>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</si>
  <si>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</si>
  <si>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</si>
  <si>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</si>
  <si>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</si>
  <si>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</si>
  <si>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</si>
  <si>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</si>
  <si>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</si>
  <si>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</si>
  <si>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</si>
  <si>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</si>
  <si>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</si>
  <si>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</si>
  <si>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</si>
  <si>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</si>
  <si>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</si>
  <si>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</si>
  <si>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</si>
  <si>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</si>
  <si>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</si>
  <si>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</si>
  <si>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</si>
  <si>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</si>
  <si>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</si>
  <si>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</si>
  <si>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</si>
  <si>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</si>
  <si>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</si>
  <si>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</si>
  <si>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</si>
  <si>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</si>
  <si>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</si>
  <si>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</si>
  <si>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</si>
  <si>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</si>
  <si>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</si>
  <si>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</si>
  <si>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</si>
  <si>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</si>
  <si>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</si>
  <si>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</si>
  <si>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</si>
  <si>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</si>
  <si>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</si>
  <si>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</si>
  <si>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</si>
  <si>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</si>
  <si>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</si>
  <si>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</si>
  <si>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</si>
  <si>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</si>
  <si>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</si>
  <si>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</si>
  <si>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</si>
  <si>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</si>
  <si>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</si>
  <si>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</si>
  <si>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</si>
  <si>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</si>
  <si>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</si>
  <si>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</si>
  <si>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</si>
  <si>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</si>
  <si>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</si>
  <si>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</si>
  <si>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</si>
  <si>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</si>
  <si>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</si>
  <si>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</si>
  <si>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</si>
  <si>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</si>
  <si>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</si>
  <si>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</si>
  <si>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</si>
  <si>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</si>
  <si>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</si>
  <si>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</si>
  <si>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</si>
  <si>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</si>
  <si>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</si>
  <si>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</si>
  <si>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</si>
  <si>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</si>
  <si>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</si>
  <si>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</si>
  <si>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</si>
  <si>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</si>
  <si>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</si>
  <si>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</si>
  <si>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</si>
  <si>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</si>
  <si>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</si>
  <si>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</si>
  <si>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</si>
  <si>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</si>
  <si>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</si>
  <si>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</si>
  <si>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</si>
  <si>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</si>
  <si>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</si>
  <si>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</si>
  <si>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</si>
  <si>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</si>
  <si>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</si>
  <si>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</si>
  <si>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</si>
  <si>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</si>
  <si>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</si>
  <si>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</si>
  <si>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</si>
  <si>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</si>
  <si>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</si>
  <si>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</si>
  <si>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</si>
  <si>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</si>
  <si>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</si>
  <si>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</si>
  <si>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</si>
  <si>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</si>
  <si>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</si>
  <si>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</si>
  <si>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</si>
  <si>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</si>
  <si>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</si>
  <si>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</si>
  <si>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</si>
  <si>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</si>
  <si>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</si>
  <si>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</si>
  <si>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</si>
  <si>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</si>
  <si>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</si>
  <si>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</si>
  <si>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</si>
  <si>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</si>
  <si>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</si>
  <si>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</si>
  <si>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</si>
  <si>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</si>
  <si>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</si>
  <si>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</si>
  <si>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</si>
  <si>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</si>
  <si>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</si>
  <si>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</si>
  <si>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</si>
  <si>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</si>
  <si>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</si>
  <si>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</si>
  <si>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</si>
  <si>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</si>
  <si>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</si>
  <si>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</si>
  <si>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</si>
  <si>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</si>
  <si>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</si>
  <si>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</si>
  <si>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</si>
  <si>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</si>
  <si>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</si>
  <si>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</si>
  <si>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</si>
  <si>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</si>
  <si>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</si>
  <si>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</si>
  <si>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</si>
  <si>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</si>
  <si>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</si>
  <si>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</si>
  <si>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</si>
  <si>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</si>
  <si>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</si>
  <si>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</si>
  <si>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</si>
  <si>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</si>
  <si>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</si>
  <si>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</si>
  <si>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</si>
  <si>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</si>
  <si>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</si>
  <si>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</si>
  <si>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</si>
  <si>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</si>
  <si>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</si>
  <si>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</si>
  <si>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</si>
  <si>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</si>
  <si>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</si>
  <si>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</si>
  <si>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</si>
  <si>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</si>
  <si>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</si>
  <si>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</si>
  <si>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</si>
  <si>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</si>
  <si>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</si>
  <si>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</si>
  <si>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</si>
  <si>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</si>
  <si>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</si>
  <si>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</si>
  <si>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</si>
  <si>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</si>
  <si>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</si>
  <si>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</si>
  <si>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</si>
  <si>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</si>
  <si>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</si>
  <si>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</si>
  <si>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</si>
  <si>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</si>
  <si>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</si>
  <si>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</si>
  <si>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</si>
  <si>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</si>
  <si>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</si>
  <si>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</si>
  <si>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</si>
  <si>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</si>
  <si>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</si>
  <si>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</si>
  <si>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</si>
  <si>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</si>
  <si>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</si>
  <si>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</si>
  <si>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</si>
  <si>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</si>
  <si>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</si>
  <si>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</si>
  <si>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</si>
  <si>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</si>
  <si>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</si>
  <si>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</si>
  <si>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</si>
  <si>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</si>
  <si>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</si>
  <si>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</si>
  <si>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</si>
  <si>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</si>
  <si>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</si>
  <si>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</si>
  <si>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</si>
  <si>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</si>
  <si>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</si>
  <si>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</si>
  <si>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</si>
  <si>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</si>
  <si>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</si>
  <si>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</si>
  <si>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</si>
  <si>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</si>
  <si>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</si>
  <si>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</si>
  <si>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</si>
  <si>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</si>
  <si>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</si>
  <si>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</si>
  <si>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</si>
  <si>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</si>
  <si>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</si>
  <si>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</si>
  <si>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</si>
  <si>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</si>
  <si>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</si>
  <si>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</si>
  <si>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</si>
  <si>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</si>
  <si>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</si>
  <si>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</si>
  <si>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</si>
  <si>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</si>
  <si>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</si>
  <si>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</si>
  <si>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</si>
  <si>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</si>
  <si>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</si>
  <si>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</si>
  <si>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</si>
  <si>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</si>
  <si>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</si>
  <si>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</si>
  <si>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</si>
  <si>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</si>
  <si>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</si>
  <si>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</si>
  <si>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</si>
  <si>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</si>
  <si>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</si>
  <si>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</si>
  <si>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</si>
  <si>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</si>
  <si>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</si>
  <si>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</si>
  <si>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</si>
  <si>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</si>
  <si>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</si>
  <si>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</si>
  <si>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</si>
  <si>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</si>
  <si>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</si>
  <si>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</si>
  <si>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</si>
  <si>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</si>
  <si>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</si>
  <si>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</si>
  <si>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</si>
  <si>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</si>
  <si>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</si>
  <si>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</si>
  <si>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</si>
  <si>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</si>
  <si>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</si>
  <si>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</si>
  <si>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</si>
  <si>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</si>
  <si>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</si>
  <si>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</si>
  <si>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</si>
  <si>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</si>
  <si>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</si>
  <si>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</si>
  <si>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</si>
  <si>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</si>
  <si>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</si>
  <si>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</si>
  <si>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</si>
  <si>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</si>
  <si>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</si>
  <si>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</si>
  <si>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</si>
  <si>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</si>
  <si>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</si>
  <si>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</si>
  <si>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</si>
  <si>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</si>
  <si>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</si>
  <si>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</si>
  <si>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</si>
  <si>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</si>
  <si>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</si>
  <si>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</si>
  <si>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</si>
  <si>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</si>
  <si>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</si>
  <si>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</si>
  <si>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</si>
  <si>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</si>
  <si>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</si>
  <si>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</si>
  <si>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</si>
  <si>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</si>
  <si>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</si>
  <si>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</si>
  <si>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</si>
  <si>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</si>
  <si>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</si>
  <si>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</si>
  <si>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</si>
  <si>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</si>
  <si>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</si>
  <si>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</si>
  <si>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</si>
  <si>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</si>
  <si>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</si>
  <si>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</si>
  <si>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</si>
  <si>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</si>
  <si>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</si>
  <si>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</si>
  <si>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</si>
  <si>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</si>
  <si>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</si>
  <si>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</si>
  <si>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</si>
  <si>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</si>
  <si>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</si>
  <si>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</si>
  <si>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</si>
  <si>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</si>
  <si>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</si>
  <si>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</si>
  <si>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</si>
  <si>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</si>
  <si>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</si>
  <si>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</si>
  <si>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</si>
  <si>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</si>
  <si>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</si>
  <si>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</si>
  <si>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</si>
  <si>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</si>
  <si>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</si>
  <si>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</si>
  <si>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</si>
  <si>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</si>
  <si>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</si>
  <si>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</si>
  <si>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</si>
  <si>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</si>
  <si>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</si>
  <si>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</si>
  <si>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</si>
  <si>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</si>
  <si>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</si>
  <si>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</si>
  <si>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</si>
  <si>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</si>
  <si>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</si>
  <si>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</si>
  <si>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</si>
  <si>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</si>
  <si>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</si>
  <si>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</si>
  <si>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</si>
  <si>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</si>
  <si>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</si>
  <si>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</si>
  <si>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</si>
  <si>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</si>
  <si>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</si>
  <si>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</si>
  <si>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</si>
  <si>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</si>
  <si>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</si>
  <si>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</si>
  <si>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</si>
  <si>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</si>
  <si>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</si>
  <si>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</si>
  <si>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</si>
  <si>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</si>
  <si>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</si>
  <si>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</si>
  <si>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</si>
  <si>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</si>
  <si>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</si>
  <si>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</si>
  <si>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</si>
  <si>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</si>
  <si>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</si>
  <si>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</si>
  <si>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</si>
  <si>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</si>
  <si>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</si>
  <si>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</si>
  <si>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</si>
  <si>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</si>
  <si>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</si>
  <si>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</si>
  <si>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</si>
  <si>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</si>
  <si>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</si>
  <si>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</si>
  <si>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</si>
  <si>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</si>
  <si>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</si>
  <si>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</si>
  <si>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</si>
  <si>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</si>
  <si>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</si>
  <si>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</si>
  <si>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</si>
  <si>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</si>
  <si>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</si>
  <si>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</si>
  <si>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</si>
  <si>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</si>
  <si>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</si>
  <si>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</si>
  <si>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</si>
  <si>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</si>
  <si>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</si>
  <si>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</si>
  <si>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</si>
  <si>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</si>
  <si>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</si>
  <si>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</si>
  <si>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</si>
  <si>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</si>
  <si>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</si>
  <si>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</si>
  <si>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</si>
  <si>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</si>
  <si>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</si>
  <si>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</si>
  <si>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</si>
  <si>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</si>
  <si>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</si>
  <si>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</si>
  <si>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</si>
  <si>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</si>
  <si>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</si>
  <si>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</si>
  <si>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</si>
  <si>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</si>
  <si>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</si>
  <si>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</si>
  <si>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</si>
  <si>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</si>
  <si>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</si>
  <si>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</si>
  <si>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</si>
  <si>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</si>
  <si>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</si>
  <si>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</si>
  <si>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</si>
  <si>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</si>
  <si>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</si>
  <si>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</si>
  <si>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</si>
  <si>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</si>
  <si>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</si>
  <si>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</si>
  <si>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</si>
  <si>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</si>
  <si>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</si>
  <si>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</si>
  <si>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</si>
  <si>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</si>
  <si>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</si>
  <si>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</si>
  <si>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</si>
  <si>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</si>
  <si>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</si>
  <si>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</si>
  <si>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</si>
  <si>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</si>
  <si>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</si>
  <si>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</si>
  <si>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</si>
  <si>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</si>
  <si>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</si>
  <si>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</si>
  <si>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</si>
  <si>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</si>
  <si>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</si>
  <si>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</si>
  <si>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</si>
  <si>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</si>
  <si>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</si>
  <si>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</si>
  <si>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</si>
  <si>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</si>
  <si>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</si>
  <si>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</si>
  <si>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</si>
  <si>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</si>
  <si>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</si>
  <si>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</si>
  <si>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</si>
  <si>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</si>
  <si>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</si>
  <si>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</si>
  <si>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</si>
  <si>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</si>
  <si>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</si>
  <si>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</si>
  <si>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</si>
  <si>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</si>
  <si>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</si>
  <si>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</si>
  <si>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</si>
  <si>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</si>
  <si>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</si>
  <si>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</si>
  <si>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</si>
  <si>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</si>
  <si>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</si>
  <si>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</si>
  <si>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</si>
  <si>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</si>
  <si>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</si>
  <si>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</si>
  <si>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</si>
  <si>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</si>
  <si>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</si>
  <si>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</si>
  <si>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</si>
  <si>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</si>
  <si>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</si>
  <si>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</si>
  <si>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</si>
  <si>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</si>
  <si>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</si>
  <si>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</si>
  <si>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</si>
  <si>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</si>
  <si>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</si>
  <si>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</si>
  <si>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</si>
  <si>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</si>
  <si>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</si>
  <si>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</si>
  <si>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</si>
  <si>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</si>
  <si>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</si>
  <si>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</si>
  <si>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</si>
  <si>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</si>
  <si>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</si>
  <si>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</si>
  <si>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</si>
  <si>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</si>
  <si>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</si>
  <si>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</si>
  <si>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</si>
  <si>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</si>
  <si>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</si>
  <si>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</si>
  <si>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</si>
  <si>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</si>
  <si>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</si>
  <si>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</si>
  <si>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</si>
  <si>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</si>
  <si>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</si>
  <si>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</si>
  <si>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</si>
  <si>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</si>
  <si>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</si>
  <si>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</si>
  <si>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</si>
  <si>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</si>
  <si>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</si>
  <si>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</si>
  <si>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</si>
  <si>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</si>
  <si>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</si>
  <si>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</si>
  <si>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</si>
  <si>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</si>
  <si>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</si>
  <si>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</si>
  <si>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</si>
  <si>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</si>
  <si>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</si>
  <si>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</si>
  <si>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</si>
  <si>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</si>
  <si>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</si>
  <si>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</si>
  <si>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</si>
  <si>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</si>
  <si>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</si>
  <si>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</si>
  <si>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</si>
  <si>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</si>
  <si>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</si>
  <si>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</si>
  <si>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</si>
  <si>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</si>
  <si>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</si>
  <si>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</si>
  <si>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</si>
  <si>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</si>
  <si>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</si>
  <si>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</si>
  <si>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</si>
  <si>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</si>
  <si>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</si>
  <si>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</si>
  <si>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</si>
  <si>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</si>
  <si>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</si>
  <si>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</si>
  <si>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</si>
  <si>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</si>
  <si>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</si>
  <si>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</si>
  <si>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</si>
  <si>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</si>
  <si>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</si>
  <si>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</si>
  <si>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</si>
  <si>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</si>
  <si>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</si>
  <si>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</si>
  <si>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</si>
  <si>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</si>
  <si>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</si>
  <si>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</si>
  <si>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</si>
  <si>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</si>
  <si>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</si>
  <si>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</si>
  <si>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</si>
  <si>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</si>
  <si>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</si>
  <si>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</si>
  <si>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</si>
  <si>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</si>
  <si>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</si>
  <si>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</si>
  <si>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</si>
  <si>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</si>
  <si>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</si>
  <si>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</si>
  <si>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</si>
  <si>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</si>
  <si>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</si>
  <si>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</si>
  <si>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</si>
  <si>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</si>
  <si>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</si>
  <si>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</si>
  <si>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</si>
  <si>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</si>
  <si>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</si>
  <si>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</si>
  <si>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</si>
  <si>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</si>
  <si>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</si>
  <si>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</si>
  <si>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</si>
  <si>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</si>
  <si>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</si>
  <si>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</si>
  <si>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</si>
  <si>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</si>
  <si>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</si>
  <si>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</si>
  <si>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</si>
  <si>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</si>
  <si>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</si>
  <si>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</si>
  <si>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</si>
  <si>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</si>
  <si>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</si>
  <si>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</si>
  <si>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</si>
  <si>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</si>
  <si>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</si>
  <si>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</si>
  <si>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</si>
  <si>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</si>
  <si>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</si>
  <si>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</si>
  <si>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</si>
  <si>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</si>
  <si>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</si>
  <si>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</si>
  <si>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</si>
  <si>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</si>
  <si>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</si>
  <si>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</si>
  <si>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</si>
  <si>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</si>
  <si>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</si>
  <si>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</si>
  <si>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</si>
  <si>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</si>
  <si>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</si>
  <si>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</si>
  <si>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</si>
  <si>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</si>
  <si>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</si>
  <si>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</si>
  <si>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</si>
  <si>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</si>
  <si>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</si>
  <si>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</si>
  <si>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</si>
  <si>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</si>
  <si>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</si>
  <si>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</si>
  <si>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</si>
  <si>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</si>
  <si>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</si>
  <si>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</si>
  <si>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</si>
  <si>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</si>
  <si>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</si>
  <si>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</si>
  <si>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</si>
  <si>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</si>
  <si>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</si>
  <si>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</si>
  <si>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</si>
  <si>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</si>
  <si>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</si>
  <si>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</si>
  <si>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</si>
  <si>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</si>
  <si>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</si>
  <si>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</si>
  <si>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</si>
  <si>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</si>
  <si>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</si>
  <si>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</si>
  <si>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</si>
  <si>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</si>
  <si>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</si>
  <si>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</si>
  <si>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</si>
  <si>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</si>
  <si>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</si>
  <si>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</si>
  <si>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</si>
  <si>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</si>
  <si>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</si>
  <si>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</si>
  <si>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</si>
  <si>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</si>
  <si>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</si>
  <si>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</si>
  <si>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</si>
  <si>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</si>
  <si>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</si>
  <si>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</si>
  <si>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</si>
  <si>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</si>
  <si>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</si>
  <si>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</si>
  <si>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</si>
  <si>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</si>
  <si>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</si>
  <si>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</si>
  <si>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</si>
  <si>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</si>
  <si>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</si>
  <si>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</si>
  <si>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</si>
  <si>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</si>
  <si>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</si>
  <si>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</si>
  <si>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</si>
  <si>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</si>
  <si>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</si>
  <si>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</si>
  <si>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</si>
  <si>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</si>
  <si>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</si>
  <si>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</si>
  <si>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</si>
  <si>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</si>
  <si>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</si>
  <si>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</si>
  <si>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</si>
  <si>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</si>
  <si>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</si>
  <si>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</si>
  <si>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</si>
  <si>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</si>
  <si>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</si>
  <si>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</si>
  <si>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</si>
  <si>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</si>
  <si>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</si>
  <si>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</si>
  <si>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</si>
  <si>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</si>
  <si>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</si>
  <si>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</si>
  <si>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</si>
  <si>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</si>
  <si>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</si>
  <si>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</si>
  <si>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</si>
  <si>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</si>
  <si>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</si>
  <si>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</si>
  <si>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</si>
  <si>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</si>
  <si>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</si>
  <si>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</si>
  <si>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</si>
  <si>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</si>
  <si>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</si>
  <si>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</si>
  <si>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</si>
  <si>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</si>
  <si>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</si>
  <si>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</si>
  <si>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</si>
  <si>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</si>
  <si>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</si>
  <si>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</si>
  <si>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</si>
  <si>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</si>
  <si>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</si>
  <si>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</si>
  <si>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</si>
  <si>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</si>
  <si>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</si>
  <si>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</si>
  <si>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</si>
  <si>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</si>
  <si>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</si>
  <si>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</si>
  <si>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</si>
  <si>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</si>
  <si>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</si>
  <si>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</si>
  <si>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</si>
  <si>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</si>
  <si>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</si>
  <si>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</si>
  <si>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</si>
  <si>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</si>
  <si>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</si>
  <si>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</si>
  <si>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</si>
  <si>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</si>
  <si>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</si>
  <si>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</si>
  <si>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</si>
  <si>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</si>
  <si>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</si>
  <si>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</si>
  <si>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</si>
  <si>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</si>
  <si>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</si>
  <si>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</si>
  <si>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</si>
  <si>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</si>
  <si>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</si>
  <si>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</si>
  <si>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</si>
  <si>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</si>
  <si>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</si>
  <si>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</si>
  <si>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</si>
  <si>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</si>
  <si>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</si>
  <si>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</si>
  <si>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</si>
  <si>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</si>
  <si>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</si>
  <si>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</si>
  <si>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</si>
  <si>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</si>
  <si>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</si>
  <si>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</si>
  <si>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</si>
  <si>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</si>
  <si>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</si>
  <si>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</si>
  <si>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</si>
  <si>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</si>
  <si>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</si>
  <si>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</si>
  <si>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</si>
  <si>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</si>
  <si>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</si>
  <si>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</si>
  <si>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</si>
  <si>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</si>
  <si>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</si>
  <si>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</si>
  <si>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</si>
  <si>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</si>
  <si>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</si>
  <si>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</si>
  <si>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</si>
  <si>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</si>
  <si>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</si>
  <si>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</si>
  <si>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</si>
  <si>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</si>
  <si>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</si>
  <si>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</si>
  <si>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</si>
  <si>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</si>
  <si>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</si>
  <si>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</si>
  <si>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</si>
  <si>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</si>
  <si>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</si>
  <si>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</si>
  <si>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</si>
  <si>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</si>
  <si>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</si>
  <si>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</si>
  <si>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</si>
  <si>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</si>
  <si>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</si>
  <si>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</si>
  <si>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</si>
  <si>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</si>
  <si>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</si>
  <si>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</si>
  <si>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</si>
  <si>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</si>
  <si>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</si>
  <si>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</si>
  <si>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</si>
  <si>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</si>
  <si>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</si>
  <si>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</si>
  <si>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</si>
  <si>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</si>
  <si>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</si>
  <si>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</si>
  <si>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</si>
  <si>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</si>
  <si>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</si>
  <si>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</si>
  <si>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</si>
  <si>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</si>
  <si>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</si>
  <si>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</si>
  <si>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</si>
  <si>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</si>
  <si>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</si>
  <si>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</si>
  <si>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</si>
  <si>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</si>
  <si>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</si>
  <si>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</si>
  <si>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</si>
  <si>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</si>
  <si>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</si>
  <si>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</si>
  <si>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</si>
  <si>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</si>
  <si>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</si>
  <si>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</si>
  <si>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</si>
  <si>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</si>
  <si>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</si>
  <si>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</si>
  <si>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</si>
  <si>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</si>
  <si>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</si>
  <si>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</si>
  <si>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</si>
  <si>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</si>
  <si>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</si>
  <si>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</si>
  <si>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</si>
  <si>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</si>
  <si>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</si>
  <si>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</si>
  <si>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</si>
  <si>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</si>
  <si>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</si>
  <si>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</si>
  <si>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</si>
  <si>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</si>
  <si>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</si>
  <si>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</si>
  <si>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</si>
  <si>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</si>
  <si>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</si>
  <si>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</si>
  <si>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</si>
  <si>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</si>
  <si>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</si>
  <si>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</si>
  <si>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</si>
  <si>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</si>
  <si>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</si>
  <si>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</si>
  <si>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</si>
  <si>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</si>
  <si>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</si>
  <si>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</si>
  <si>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</si>
  <si>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</si>
  <si>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</si>
  <si>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</si>
  <si>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</si>
  <si>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</si>
  <si>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</si>
  <si>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</si>
  <si>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</si>
  <si>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</si>
  <si>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</si>
  <si>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</si>
  <si>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</si>
  <si>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</si>
  <si>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</si>
  <si>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</si>
  <si>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</si>
  <si>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</si>
  <si>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</si>
  <si>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</si>
  <si>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</si>
  <si>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</si>
  <si>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</si>
  <si>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</si>
  <si>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</si>
  <si>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</si>
  <si>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</si>
  <si>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</si>
  <si>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</si>
  <si>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</si>
  <si>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</si>
  <si>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</si>
  <si>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</si>
  <si>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</si>
  <si>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</si>
  <si>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</si>
  <si>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</si>
  <si>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</si>
  <si>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</si>
  <si>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</si>
  <si>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</si>
  <si>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</si>
  <si>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</si>
  <si>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</si>
  <si>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</si>
  <si>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</si>
  <si>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</si>
  <si>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</si>
  <si>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</si>
  <si>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</si>
  <si>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</si>
  <si>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</si>
  <si>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</si>
  <si>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</si>
  <si>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</si>
  <si>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</si>
  <si>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</si>
  <si>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</si>
  <si>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</si>
  <si>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</si>
  <si>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</si>
  <si>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</si>
  <si>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</si>
  <si>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</si>
  <si>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</si>
  <si>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</si>
  <si>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</si>
  <si>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</si>
  <si>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</si>
  <si>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</si>
  <si>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</si>
  <si>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</si>
  <si>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</si>
  <si>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</si>
  <si>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</si>
  <si>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</si>
  <si>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</si>
  <si>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</si>
  <si>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</si>
  <si>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</si>
  <si>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</si>
  <si>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</si>
  <si>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</si>
  <si>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</si>
  <si>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</si>
  <si>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</si>
  <si>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</si>
  <si>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</si>
  <si>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</si>
  <si>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</si>
  <si>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</si>
  <si>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</si>
  <si>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</si>
  <si>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</si>
  <si>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</si>
  <si>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</si>
  <si>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</si>
  <si>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</si>
  <si>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</si>
  <si>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</si>
  <si>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</si>
  <si>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</si>
  <si>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</si>
  <si>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</si>
  <si>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</si>
  <si>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</si>
  <si>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</si>
  <si>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</si>
  <si>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</si>
  <si>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</si>
  <si>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</si>
  <si>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</si>
  <si>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</si>
  <si>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</si>
  <si>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</si>
  <si>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</si>
  <si>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</si>
  <si>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</si>
  <si>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</si>
  <si>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</si>
  <si>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</si>
  <si>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</si>
  <si>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</si>
  <si>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</si>
  <si>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</si>
  <si>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</si>
  <si>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</si>
  <si>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</si>
  <si>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</si>
  <si>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</si>
  <si>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</si>
  <si>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</si>
  <si>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</si>
  <si>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</si>
  <si>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</si>
  <si>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</si>
  <si>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</si>
  <si>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</si>
  <si>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</si>
  <si>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</si>
  <si>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</si>
  <si>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</si>
  <si>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</si>
  <si>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</si>
  <si>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</si>
  <si>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</si>
  <si>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</si>
  <si>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</si>
  <si>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</si>
  <si>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</si>
  <si>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</si>
  <si>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</si>
  <si>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</si>
  <si>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</si>
  <si>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</si>
  <si>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</si>
  <si>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</si>
  <si>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</si>
  <si>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</si>
  <si>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</si>
  <si>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</si>
  <si>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</si>
  <si>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</si>
  <si>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</si>
  <si>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</si>
  <si>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</si>
  <si>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</si>
  <si>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</si>
  <si>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</si>
  <si>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</si>
  <si>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</si>
  <si>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</si>
  <si>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</si>
  <si>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</si>
  <si>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</si>
  <si>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</si>
  <si>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</si>
  <si>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</si>
  <si>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</si>
  <si>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</si>
  <si>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</si>
  <si>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</si>
  <si>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</si>
  <si>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</si>
  <si>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</si>
  <si>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</si>
  <si>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</si>
  <si>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</si>
  <si>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</si>
  <si>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</si>
  <si>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</si>
  <si>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</si>
  <si>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</si>
  <si>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</si>
  <si>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</si>
  <si>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</si>
  <si>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</si>
  <si>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</si>
  <si>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</si>
  <si>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</si>
  <si>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</si>
  <si>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</si>
  <si>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</si>
  <si>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</si>
  <si>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</si>
  <si>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</si>
  <si>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</si>
  <si>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</si>
  <si>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</si>
  <si>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</si>
  <si>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</si>
  <si>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</si>
  <si>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</si>
  <si>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</si>
  <si>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</si>
  <si>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</si>
  <si>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</si>
  <si>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</si>
  <si>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</si>
  <si>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</si>
  <si>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</si>
  <si>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</si>
  <si>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</si>
  <si>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</si>
  <si>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</si>
  <si>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</si>
  <si>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</si>
  <si>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</si>
  <si>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</si>
  <si>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</si>
  <si>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</si>
  <si>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</si>
  <si>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</si>
  <si>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</si>
  <si>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</si>
  <si>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</si>
  <si>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</si>
  <si>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</si>
  <si>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</si>
  <si>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</si>
  <si>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</si>
  <si>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</si>
  <si>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</si>
  <si>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</si>
  <si>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</si>
  <si>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</si>
  <si>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</si>
  <si>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</si>
  <si>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</si>
  <si>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</si>
  <si>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</si>
  <si>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</si>
  <si>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</si>
  <si>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</si>
  <si>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</si>
  <si>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</si>
  <si>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</si>
  <si>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</si>
  <si>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</si>
  <si>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</si>
  <si>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</si>
  <si>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</si>
  <si>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</si>
  <si>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</si>
  <si>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</si>
  <si>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</si>
  <si>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</si>
  <si>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</si>
  <si>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</si>
  <si>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</si>
  <si>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</si>
  <si>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</si>
  <si>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</si>
  <si>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</si>
  <si>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</si>
  <si>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</si>
  <si>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</si>
  <si>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</si>
  <si>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</si>
  <si>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</si>
  <si>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</si>
  <si>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</si>
  <si>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</si>
  <si>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</si>
  <si>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</si>
  <si>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</si>
  <si>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</si>
  <si>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</si>
  <si>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</si>
  <si>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</si>
  <si>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</si>
  <si>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</si>
  <si>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</si>
  <si>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</si>
  <si>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</si>
  <si>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</si>
  <si>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</si>
  <si>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</si>
  <si>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</si>
  <si>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</si>
  <si>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</si>
  <si>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</si>
  <si>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</si>
  <si>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</si>
  <si>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</si>
  <si>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</si>
  <si>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</si>
  <si>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</si>
  <si>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</si>
  <si>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</si>
  <si>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</si>
  <si>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</si>
  <si>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</si>
  <si>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</si>
  <si>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</si>
  <si>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</si>
  <si>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</si>
  <si>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</si>
  <si>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</si>
  <si>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</si>
  <si>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</si>
  <si>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</si>
  <si>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</si>
  <si>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</si>
  <si>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</si>
  <si>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</si>
  <si>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</si>
  <si>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</si>
  <si>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</si>
  <si>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</si>
  <si>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</si>
  <si>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</si>
  <si>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</si>
  <si>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</si>
  <si>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</si>
  <si>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</si>
  <si>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</si>
  <si>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</si>
  <si>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</si>
  <si>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</si>
  <si>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</si>
  <si>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</si>
  <si>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</si>
  <si>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</si>
  <si>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</si>
  <si>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</si>
  <si>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</si>
  <si>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</si>
  <si>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</si>
  <si>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</si>
  <si>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</si>
  <si>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</si>
  <si>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</si>
  <si>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</si>
  <si>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</si>
  <si>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</si>
  <si>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</si>
  <si>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</si>
  <si>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</si>
  <si>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</si>
  <si>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</si>
  <si>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</si>
  <si>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</si>
  <si>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</si>
  <si>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</si>
  <si>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</si>
  <si>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</si>
  <si>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</si>
  <si>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</si>
  <si>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</si>
  <si>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</si>
  <si>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</si>
  <si>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</si>
  <si>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</si>
  <si>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</si>
  <si>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</si>
  <si>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</si>
  <si>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</si>
  <si>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</si>
  <si>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</si>
  <si>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</si>
  <si>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</si>
  <si>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</si>
  <si>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</si>
  <si>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</si>
  <si>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</si>
  <si>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</si>
  <si>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</si>
  <si>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</si>
  <si>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</si>
  <si>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</si>
  <si>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</si>
  <si>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</si>
  <si>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</si>
  <si>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</si>
  <si>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</si>
  <si>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</si>
  <si>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</si>
  <si>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</si>
  <si>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</si>
  <si>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</si>
  <si>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</si>
  <si>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</si>
  <si>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</si>
  <si>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</si>
  <si>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</si>
  <si>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</si>
  <si>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</si>
  <si>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</si>
  <si>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</si>
  <si>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</si>
  <si>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</si>
  <si>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</si>
  <si>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</si>
  <si>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</si>
  <si>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</si>
  <si>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</si>
  <si>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</si>
  <si>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</si>
  <si>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</si>
  <si>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</si>
  <si>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</si>
  <si>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</si>
  <si>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</si>
  <si>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</si>
  <si>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</si>
  <si>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</si>
  <si>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</si>
  <si>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</si>
  <si>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</si>
  <si>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</si>
  <si>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</si>
  <si>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</si>
  <si>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</si>
  <si>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</si>
  <si>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</si>
  <si>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</si>
  <si>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</si>
  <si>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</si>
  <si>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</si>
  <si>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</si>
  <si>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</si>
  <si>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</si>
  <si>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</si>
  <si>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</si>
  <si>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</si>
  <si>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</si>
  <si>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</si>
  <si>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</si>
  <si>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</si>
  <si>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</si>
  <si>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</si>
  <si>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</si>
  <si>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</si>
  <si>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</si>
  <si>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</si>
  <si>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</si>
  <si>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</si>
  <si>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</si>
  <si>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</si>
  <si>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</si>
  <si>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</si>
  <si>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</si>
  <si>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</si>
  <si>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</si>
  <si>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</si>
  <si>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</si>
  <si>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</si>
  <si>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</si>
  <si>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</si>
  <si>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</si>
  <si>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</si>
  <si>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</si>
  <si>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</si>
  <si>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</si>
  <si>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</si>
  <si>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</si>
  <si>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</si>
  <si>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</si>
  <si>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</si>
  <si>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</si>
  <si>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</si>
  <si>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</si>
  <si>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</si>
  <si>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</si>
  <si>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</si>
  <si>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</si>
  <si>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</si>
  <si>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</si>
  <si>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</si>
  <si>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</si>
  <si>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</si>
  <si>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</si>
  <si>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</si>
  <si>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</si>
  <si>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</si>
  <si>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</si>
  <si>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</si>
  <si>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</si>
  <si>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</si>
  <si>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</si>
  <si>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</si>
  <si>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</si>
  <si>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</si>
  <si>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</si>
  <si>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</si>
  <si>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</si>
  <si>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</si>
  <si>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</si>
  <si>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</si>
  <si>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</si>
  <si>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</si>
  <si>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</si>
  <si>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</si>
  <si>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</si>
  <si>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</si>
  <si>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</si>
  <si>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</si>
  <si>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</si>
  <si>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</si>
  <si>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</si>
  <si>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</si>
  <si>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</si>
  <si>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</si>
  <si>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</si>
  <si>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</si>
  <si>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</si>
  <si>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</si>
  <si>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</si>
  <si>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</si>
  <si>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</si>
  <si>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</si>
  <si>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</si>
  <si>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</si>
  <si>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</si>
  <si>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</si>
  <si>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</si>
  <si>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</si>
  <si>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</si>
  <si>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</si>
  <si>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</si>
  <si>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</si>
  <si>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</si>
  <si>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</si>
  <si>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</si>
  <si>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</si>
  <si>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</si>
  <si>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</si>
  <si>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</si>
  <si>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</si>
  <si>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</si>
  <si>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</si>
  <si>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</si>
  <si>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</si>
  <si>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</si>
  <si>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</si>
  <si>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</si>
  <si>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</si>
  <si>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</si>
  <si>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</si>
  <si>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</si>
  <si>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</si>
  <si>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</si>
  <si>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</si>
  <si>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</si>
  <si>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</si>
  <si>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</si>
  <si>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</si>
  <si>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</si>
  <si>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</si>
  <si>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</si>
  <si>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</si>
  <si>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</si>
  <si>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</si>
  <si>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</si>
  <si>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</si>
  <si>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</si>
  <si>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</si>
  <si>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</si>
  <si>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</si>
  <si>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</si>
  <si>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</si>
  <si>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</si>
  <si>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</si>
  <si>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</si>
  <si>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</si>
  <si>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</si>
  <si>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</si>
  <si>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</si>
  <si>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</si>
  <si>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</si>
  <si>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</si>
  <si>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</si>
  <si>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</si>
  <si>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</si>
  <si>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</si>
  <si>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</si>
  <si>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</si>
  <si>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</si>
  <si>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</si>
  <si>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</si>
  <si>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</si>
  <si>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</si>
  <si>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</si>
  <si>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</si>
  <si>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</si>
  <si>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</si>
  <si>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</si>
  <si>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</si>
  <si>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</si>
  <si>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</si>
  <si>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</si>
  <si>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</si>
  <si>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</si>
  <si>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</si>
  <si>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</si>
  <si>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</si>
  <si>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</si>
  <si>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</si>
  <si>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</si>
  <si>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</si>
  <si>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</si>
  <si>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</si>
  <si>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</si>
  <si>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</si>
  <si>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</si>
  <si>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</si>
  <si>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</si>
  <si>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</si>
  <si>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</si>
  <si>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</si>
  <si>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</si>
  <si>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</si>
  <si>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</si>
  <si>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</si>
  <si>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</si>
  <si>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</si>
  <si>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</si>
  <si>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</si>
  <si>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</si>
  <si>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</si>
  <si>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</si>
  <si>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</si>
  <si>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</si>
  <si>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</si>
  <si>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</si>
  <si>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</si>
  <si>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</si>
  <si>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</si>
  <si>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</si>
  <si>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</si>
  <si>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</si>
  <si>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</si>
  <si>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</si>
  <si>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</si>
  <si>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</si>
  <si>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</si>
  <si>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</si>
  <si>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</si>
  <si>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</si>
  <si>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</si>
  <si>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</si>
  <si>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</si>
  <si>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</si>
  <si>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</si>
  <si>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</si>
  <si>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</si>
  <si>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</si>
  <si>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</si>
  <si>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</si>
  <si>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</si>
  <si>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</si>
  <si>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</si>
  <si>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</si>
  <si>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</si>
  <si>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</si>
  <si>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</si>
  <si>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</si>
  <si>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</si>
  <si>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</si>
  <si>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</si>
  <si>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</si>
  <si>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</si>
  <si>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</si>
  <si>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</si>
  <si>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</si>
  <si>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</si>
  <si>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</si>
  <si>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</si>
  <si>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</si>
  <si>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</si>
  <si>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</si>
  <si>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</si>
  <si>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</si>
  <si>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</si>
  <si>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</si>
  <si>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</si>
  <si>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</si>
  <si>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</si>
  <si>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</si>
  <si>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</si>
  <si>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</si>
  <si>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</si>
  <si>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</si>
  <si>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</si>
  <si>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</si>
  <si>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</si>
  <si>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</si>
  <si>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</si>
  <si>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</si>
  <si>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</si>
  <si>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</si>
  <si>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</si>
  <si>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</si>
  <si>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</si>
  <si>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</si>
  <si>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</si>
  <si>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</si>
  <si>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</si>
  <si>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</si>
  <si>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</si>
  <si>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</si>
  <si>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</si>
  <si>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</si>
  <si>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</si>
  <si>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</si>
  <si>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</si>
  <si>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</si>
  <si>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</si>
  <si>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</si>
  <si>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</si>
  <si>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</si>
  <si>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</si>
  <si>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</si>
  <si>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</si>
  <si>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</si>
  <si>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</si>
  <si>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</si>
  <si>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</si>
  <si>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</si>
  <si>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</si>
  <si>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</si>
  <si>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</si>
  <si>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</si>
  <si>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</si>
  <si>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</si>
  <si>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</si>
  <si>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</si>
  <si>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</si>
  <si>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</si>
  <si>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</si>
  <si>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</si>
  <si>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</si>
  <si>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</si>
  <si>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</si>
  <si>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</si>
  <si>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</si>
  <si>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</si>
  <si>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</si>
  <si>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</si>
  <si>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</si>
  <si>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</si>
  <si>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</si>
  <si>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</si>
  <si>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</si>
  <si>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</si>
  <si>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</si>
  <si>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</si>
  <si>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</si>
  <si>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</si>
  <si>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</si>
  <si>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</si>
  <si>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</si>
  <si>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</si>
  <si>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</si>
  <si>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</si>
  <si>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</si>
  <si>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</si>
  <si>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</si>
  <si>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</si>
  <si>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</si>
  <si>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</si>
  <si>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</si>
  <si>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</si>
  <si>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</si>
  <si>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</si>
  <si>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</si>
  <si>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</si>
  <si>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</si>
  <si>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</si>
  <si>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</si>
  <si>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</si>
  <si>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</si>
  <si>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</si>
  <si>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</si>
  <si>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</si>
  <si>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</si>
  <si>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</si>
  <si>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</si>
  <si>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</si>
  <si>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</si>
  <si>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</si>
  <si>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</si>
  <si>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</si>
  <si>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</si>
  <si>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</si>
  <si>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</si>
  <si>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</si>
  <si>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</si>
  <si>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</si>
  <si>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</si>
  <si>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</si>
  <si>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</si>
  <si>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</si>
  <si>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</si>
  <si>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</si>
  <si>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</si>
  <si>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</si>
  <si>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</si>
  <si>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</si>
  <si>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</si>
  <si>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</si>
  <si>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</si>
  <si>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</si>
  <si>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</si>
  <si>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</si>
  <si>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</si>
  <si>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</si>
  <si>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</si>
  <si>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</si>
  <si>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</si>
  <si>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</si>
  <si>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</si>
  <si>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</si>
  <si>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</si>
  <si>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</si>
  <si>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</si>
  <si>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</si>
  <si>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</si>
  <si>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</si>
  <si>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</si>
  <si>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</si>
  <si>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</si>
  <si>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</si>
  <si>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</si>
  <si>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</si>
  <si>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</si>
  <si>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</si>
  <si>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</si>
  <si>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</si>
  <si>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</si>
  <si>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</si>
  <si>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</si>
  <si>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</si>
  <si>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</si>
  <si>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</si>
  <si>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</si>
  <si>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</si>
  <si>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</si>
  <si>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</si>
  <si>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</si>
  <si>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</si>
  <si>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</si>
  <si>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</si>
  <si>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</si>
  <si>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</si>
  <si>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</si>
  <si>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</si>
  <si>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</si>
  <si>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</si>
  <si>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</si>
  <si>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</si>
  <si>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</si>
  <si>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</si>
  <si>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</si>
  <si>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</si>
  <si>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</si>
  <si>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</si>
  <si>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</si>
  <si>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</si>
  <si>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</si>
  <si>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</si>
  <si>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</si>
  <si>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</si>
  <si>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</si>
  <si>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</si>
  <si>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</si>
  <si>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</si>
  <si>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</si>
  <si>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</si>
  <si>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</si>
  <si>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</si>
  <si>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</si>
  <si>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</si>
  <si>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</si>
  <si>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</si>
  <si>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</si>
  <si>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</si>
  <si>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</si>
  <si>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</si>
  <si>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</si>
  <si>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</si>
  <si>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</si>
  <si>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</si>
  <si>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</si>
  <si>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</si>
  <si>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</si>
  <si>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</si>
  <si>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</si>
  <si>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</si>
  <si>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</si>
  <si>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</si>
  <si>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</si>
  <si>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</si>
  <si>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</si>
  <si>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</si>
  <si>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</si>
  <si>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</si>
  <si>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</si>
  <si>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</si>
  <si>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</si>
  <si>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</si>
  <si>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</si>
  <si>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</si>
  <si>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</si>
  <si>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</si>
  <si>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</si>
  <si>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</si>
  <si>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</si>
  <si>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</si>
  <si>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</si>
  <si>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</si>
  <si>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</si>
  <si>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</si>
  <si>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</si>
  <si>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</si>
  <si>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</si>
  <si>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</si>
  <si>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</si>
  <si>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</si>
  <si>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</si>
  <si>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</si>
  <si>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</si>
  <si>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</si>
  <si>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</si>
  <si>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</si>
  <si>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</si>
  <si>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</si>
  <si>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</si>
  <si>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</si>
  <si>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</si>
  <si>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</si>
  <si>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</si>
  <si>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</si>
  <si>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</si>
  <si>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</si>
  <si>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</si>
  <si>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</si>
  <si>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</si>
  <si>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</si>
  <si>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</si>
  <si>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</si>
  <si>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</si>
  <si>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</si>
  <si>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</si>
  <si>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</si>
  <si>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</si>
  <si>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</si>
  <si>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</si>
  <si>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</si>
  <si>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</si>
  <si>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</si>
  <si>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</si>
  <si>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</si>
  <si>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</si>
  <si>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</si>
  <si>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</si>
  <si>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</si>
  <si>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</si>
  <si>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</si>
  <si>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</si>
  <si>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</si>
  <si>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</si>
  <si>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</si>
  <si>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</si>
  <si>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</si>
  <si>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</si>
  <si>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</si>
  <si>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</si>
  <si>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</si>
  <si>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</si>
  <si>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</si>
  <si>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</si>
  <si>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</si>
  <si>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</si>
  <si>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</si>
  <si>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</si>
  <si>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</si>
  <si>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</si>
  <si>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</si>
  <si>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</si>
  <si>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</si>
  <si>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</si>
  <si>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</si>
  <si>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</si>
  <si>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</si>
  <si>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</si>
  <si>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</si>
  <si>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</si>
  <si>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</si>
  <si>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</si>
  <si>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</si>
  <si>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</si>
  <si>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</si>
  <si>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</si>
  <si>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</si>
  <si>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</si>
  <si>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</si>
  <si>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</si>
  <si>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</si>
  <si>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</si>
  <si>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</si>
  <si>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</si>
  <si>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</si>
  <si>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</si>
  <si>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</si>
  <si>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</si>
  <si>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</si>
  <si>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</si>
  <si>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</si>
  <si>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</si>
  <si>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</si>
  <si>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</si>
  <si>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</si>
  <si>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</si>
  <si>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</si>
  <si>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</si>
  <si>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</si>
  <si>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</si>
  <si>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</si>
  <si>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</si>
  <si>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</si>
  <si>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</si>
  <si>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</si>
  <si>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</si>
  <si>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</si>
  <si>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</si>
  <si>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</si>
  <si>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</si>
  <si>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</si>
  <si>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</si>
  <si>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</si>
  <si>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</si>
  <si>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</si>
  <si>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</si>
  <si>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</si>
  <si>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</si>
  <si>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</si>
  <si>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</si>
  <si>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</si>
  <si>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</si>
  <si>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</si>
  <si>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</si>
  <si>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</si>
  <si>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</si>
  <si>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</si>
  <si>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</si>
  <si>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</si>
  <si>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</si>
  <si>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</si>
  <si>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</si>
  <si>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</si>
  <si>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</si>
  <si>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</si>
  <si>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</si>
  <si>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</si>
  <si>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</si>
  <si>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</si>
  <si>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</si>
  <si>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</si>
  <si>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</si>
  <si>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</si>
  <si>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</si>
  <si>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</si>
  <si>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</si>
  <si>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</si>
  <si>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</si>
  <si>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</si>
  <si>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</si>
  <si>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</si>
  <si>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</si>
  <si>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</si>
  <si>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</si>
  <si>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</si>
  <si>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</si>
  <si>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</si>
  <si>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</si>
  <si>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</si>
  <si>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</si>
  <si>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</si>
  <si>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</si>
  <si>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</si>
  <si>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</si>
  <si>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</si>
  <si>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</si>
  <si>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</si>
  <si>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</si>
  <si>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</si>
  <si>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</si>
  <si>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</si>
  <si>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</si>
  <si>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</si>
  <si>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</si>
  <si>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</si>
  <si>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</si>
  <si>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</si>
  <si>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</si>
  <si>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</si>
  <si>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</si>
  <si>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</si>
  <si>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</si>
  <si>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</si>
  <si>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</si>
  <si>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</si>
  <si>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</si>
  <si>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</si>
  <si>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</si>
  <si>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</si>
  <si>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</si>
  <si>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</si>
  <si>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</si>
  <si>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</si>
  <si>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</si>
  <si>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</si>
  <si>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</si>
  <si>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</si>
  <si>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</si>
  <si>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</si>
  <si>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</si>
  <si>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</si>
  <si>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</si>
  <si>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</si>
  <si>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</si>
  <si>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</si>
  <si>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</si>
  <si>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</si>
  <si>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</si>
  <si>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</si>
  <si>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</si>
  <si>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</si>
  <si>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</si>
  <si>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</si>
  <si>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</si>
  <si>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</si>
  <si>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</si>
  <si>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</si>
  <si>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</si>
  <si>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</si>
  <si>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</si>
  <si>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</si>
  <si>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</si>
  <si>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</si>
  <si>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</si>
  <si>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</si>
  <si>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</si>
  <si>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</si>
  <si>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</si>
  <si>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</si>
  <si>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</si>
  <si>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</si>
  <si>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</si>
  <si>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</si>
  <si>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</si>
  <si>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</si>
  <si>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</si>
  <si>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</si>
  <si>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</si>
  <si>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</si>
  <si>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</si>
  <si>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</si>
  <si>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</si>
  <si>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</si>
  <si>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</si>
  <si>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</si>
  <si>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</si>
  <si>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</si>
  <si>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</si>
  <si>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</si>
  <si>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</si>
  <si>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</si>
  <si>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</si>
  <si>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</si>
  <si>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</si>
  <si>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</si>
  <si>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</si>
  <si>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</si>
  <si>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</si>
  <si>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</si>
  <si>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</si>
  <si>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</si>
  <si>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</si>
  <si>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</si>
  <si>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</si>
  <si>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</si>
  <si>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</si>
  <si>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</si>
  <si>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</si>
  <si>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</si>
  <si>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</si>
  <si>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</si>
  <si>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</si>
  <si>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</si>
  <si>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</si>
  <si>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</si>
  <si>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</si>
  <si>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</si>
  <si>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</si>
  <si>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</si>
  <si>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</si>
  <si>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</si>
  <si>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</si>
  <si>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</si>
  <si>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</si>
  <si>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</si>
  <si>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</si>
  <si>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</si>
  <si>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</si>
  <si>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</si>
  <si>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</si>
  <si>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</si>
  <si>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</si>
  <si>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</si>
  <si>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</si>
  <si>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</si>
  <si>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</si>
  <si>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</si>
  <si>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</si>
  <si>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</si>
  <si>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</si>
  <si>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</si>
  <si>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</si>
  <si>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</si>
  <si>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</si>
  <si>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</si>
  <si>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</si>
  <si>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</si>
  <si>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</si>
  <si>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</si>
  <si>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</si>
  <si>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</si>
  <si>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</si>
  <si>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</si>
  <si>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</si>
  <si>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</si>
  <si>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</si>
  <si>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</si>
  <si>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</si>
  <si>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</si>
  <si>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</si>
  <si>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</si>
  <si>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</si>
  <si>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</si>
  <si>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</si>
  <si>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</si>
  <si>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</si>
  <si>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</si>
  <si>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</si>
  <si>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</si>
  <si>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</si>
  <si>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</si>
  <si>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</si>
  <si>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</si>
  <si>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</si>
  <si>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</si>
  <si>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</si>
  <si>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</si>
  <si>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</si>
  <si>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</si>
  <si>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</si>
  <si>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</si>
  <si>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</si>
  <si>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</si>
  <si>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</si>
  <si>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</si>
  <si>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</si>
  <si>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</si>
  <si>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</si>
  <si>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</si>
  <si>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</si>
  <si>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</si>
  <si>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</si>
  <si>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</si>
  <si>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</si>
  <si>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</si>
  <si>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</si>
  <si>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</si>
  <si>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</si>
  <si>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</si>
  <si>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</si>
  <si>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</si>
  <si>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</si>
  <si>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</si>
  <si>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</si>
  <si>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</si>
  <si>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</si>
  <si>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</si>
  <si>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</si>
  <si>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</si>
  <si>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</si>
  <si>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</si>
  <si>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</si>
  <si>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</si>
  <si>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</si>
  <si>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</si>
  <si>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</si>
  <si>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</si>
  <si>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</si>
  <si>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</si>
  <si>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</si>
  <si>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</si>
  <si>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</si>
  <si>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</si>
  <si>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</si>
  <si>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</si>
  <si>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</si>
  <si>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</si>
  <si>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</si>
  <si>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</si>
  <si>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</si>
  <si>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</si>
  <si>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</si>
  <si>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</si>
  <si>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</si>
  <si>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</si>
  <si>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</si>
  <si>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</si>
  <si>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</si>
  <si>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</si>
  <si>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</si>
  <si>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</si>
  <si>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</si>
  <si>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</si>
  <si>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</si>
  <si>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</si>
  <si>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</si>
  <si>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</si>
  <si>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</si>
  <si>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</si>
  <si>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</si>
  <si>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</si>
  <si>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</si>
  <si>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</si>
  <si>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</si>
  <si>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</si>
  <si>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</si>
  <si>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</si>
  <si>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</si>
  <si>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</si>
  <si>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</si>
  <si>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</si>
  <si>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</si>
  <si>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</si>
  <si>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</si>
  <si>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</si>
  <si>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</si>
  <si>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</si>
  <si>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</si>
  <si>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</si>
  <si>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</si>
  <si>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</si>
  <si>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</si>
  <si>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</si>
  <si>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</si>
  <si>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</si>
  <si>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</si>
  <si>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</si>
  <si>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</si>
  <si>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</si>
  <si>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</si>
  <si>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</si>
  <si>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</si>
  <si>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</si>
  <si>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</si>
  <si>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</si>
  <si>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</si>
  <si>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</si>
  <si>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</si>
  <si>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</si>
  <si>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</si>
  <si>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</si>
  <si>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</si>
  <si>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</si>
  <si>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</si>
  <si>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</si>
  <si>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</si>
  <si>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</si>
  <si>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</si>
  <si>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</si>
  <si>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</si>
  <si>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</si>
  <si>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</si>
  <si>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</si>
  <si>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</si>
  <si>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</si>
  <si>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</si>
  <si>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</si>
  <si>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</si>
  <si>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</si>
  <si>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</si>
  <si>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</si>
  <si>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</si>
  <si>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</si>
  <si>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</si>
  <si>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</si>
  <si>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</si>
  <si>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</si>
  <si>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</si>
  <si>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</si>
  <si>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</si>
  <si>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</si>
  <si>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</si>
  <si>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</si>
  <si>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</si>
  <si>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</si>
  <si>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</si>
  <si>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</si>
  <si>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</si>
  <si>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</si>
  <si>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</si>
  <si>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</si>
  <si>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</si>
  <si>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</si>
  <si>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</si>
  <si>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</si>
  <si>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</si>
  <si>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</si>
  <si>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</si>
  <si>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</si>
  <si>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</si>
  <si>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</si>
  <si>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</si>
  <si>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</si>
  <si>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</si>
  <si>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</si>
  <si>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</si>
  <si>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</si>
  <si>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</si>
  <si>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</si>
  <si>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</si>
  <si>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</si>
  <si>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</si>
  <si>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</si>
  <si>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</si>
  <si>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</si>
  <si>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</si>
  <si>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</si>
  <si>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</si>
  <si>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</si>
  <si>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</si>
  <si>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</si>
  <si>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</si>
  <si>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</si>
  <si>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</si>
  <si>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</si>
  <si>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</si>
  <si>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</si>
  <si>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</si>
  <si>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</si>
  <si>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</si>
  <si>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</si>
  <si>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</si>
  <si>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</si>
  <si>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</si>
  <si>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</si>
  <si>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</si>
  <si>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</si>
  <si>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</si>
  <si>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</si>
  <si>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</si>
  <si>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</si>
  <si>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</si>
  <si>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</si>
  <si>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</si>
  <si>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</si>
  <si>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</si>
  <si>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</si>
  <si>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</si>
  <si>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</si>
  <si>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</si>
  <si>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</si>
  <si>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</si>
  <si>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</si>
  <si>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</si>
  <si>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</si>
  <si>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</si>
  <si>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</si>
  <si>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</si>
  <si>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</si>
  <si>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</si>
  <si>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</si>
  <si>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</si>
  <si>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</si>
  <si>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</si>
  <si>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</si>
  <si>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</si>
  <si>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</si>
  <si>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</si>
  <si>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</si>
  <si>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</si>
  <si>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</si>
  <si>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</si>
  <si>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</si>
  <si>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</si>
  <si>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</si>
  <si>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</si>
  <si>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</si>
  <si>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</si>
  <si>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</si>
  <si>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</si>
  <si>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</si>
  <si>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</si>
  <si>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</si>
  <si>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</si>
  <si>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</si>
  <si>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</si>
  <si>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</si>
  <si>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</si>
  <si>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</si>
  <si>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</si>
  <si>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</si>
  <si>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</si>
  <si>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</si>
  <si>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</si>
  <si>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</si>
  <si>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</si>
  <si>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</si>
  <si>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</si>
  <si>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</si>
  <si>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</si>
  <si>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</si>
  <si>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</si>
  <si>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</si>
  <si>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</si>
  <si>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</si>
  <si>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</si>
  <si>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</si>
  <si>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</si>
  <si>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</si>
  <si>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</si>
  <si>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</si>
  <si>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</si>
  <si>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</si>
  <si>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</si>
  <si>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</si>
  <si>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</si>
  <si>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</si>
  <si>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</si>
  <si>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</si>
  <si>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</si>
  <si>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</si>
  <si>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</si>
  <si>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</si>
  <si>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</si>
  <si>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</si>
  <si>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</si>
  <si>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</si>
  <si>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</si>
  <si>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</si>
  <si>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</si>
  <si>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</si>
  <si>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</si>
  <si>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</si>
  <si>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</si>
  <si>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</si>
  <si>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</si>
  <si>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</si>
  <si>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</si>
  <si>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</si>
  <si>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</si>
  <si>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</si>
  <si>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</si>
  <si>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</si>
  <si>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</si>
  <si>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</si>
  <si>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</si>
  <si>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</si>
  <si>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</si>
  <si>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</si>
  <si>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</si>
  <si>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</si>
  <si>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</si>
  <si>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</si>
  <si>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</si>
  <si>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</si>
  <si>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</si>
  <si>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</si>
  <si>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</si>
  <si>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</si>
  <si>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</si>
  <si>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</si>
  <si>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</si>
  <si>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</si>
  <si>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</si>
  <si>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</si>
  <si>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</si>
  <si>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</si>
  <si>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</si>
  <si>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</si>
  <si>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</si>
  <si>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</si>
  <si>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</si>
  <si>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</si>
  <si>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</si>
  <si>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</si>
  <si>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</si>
  <si>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</si>
  <si>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</si>
  <si>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</si>
  <si>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</si>
  <si>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</si>
  <si>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</si>
  <si>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</si>
  <si>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</si>
  <si>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</si>
  <si>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</si>
  <si>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</si>
  <si>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</si>
  <si>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</si>
  <si>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</si>
  <si>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</si>
  <si>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</si>
  <si>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</si>
  <si>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</si>
  <si>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</si>
  <si>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</si>
  <si>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</si>
  <si>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</si>
  <si>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</si>
  <si>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</si>
  <si>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</si>
  <si>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</si>
  <si>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</si>
  <si>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</si>
  <si>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</si>
  <si>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</si>
  <si>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</si>
  <si>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</si>
  <si>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</si>
  <si>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</si>
  <si>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</si>
  <si>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</si>
  <si>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</si>
  <si>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</si>
  <si>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</si>
  <si>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</si>
  <si>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</si>
  <si>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</si>
  <si>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</si>
  <si>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</si>
  <si>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</si>
  <si>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</si>
  <si>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</si>
  <si>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</si>
  <si>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</si>
  <si>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</si>
  <si>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</si>
  <si>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</si>
  <si>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</si>
  <si>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</si>
  <si>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</si>
  <si>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</si>
  <si>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</si>
  <si>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</si>
  <si>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</si>
  <si>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</si>
  <si>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</si>
  <si>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</si>
  <si>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</si>
  <si>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</si>
  <si>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</si>
  <si>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</si>
  <si>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</si>
  <si>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</si>
  <si>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</si>
  <si>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</si>
  <si>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</si>
  <si>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</si>
  <si>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</si>
  <si>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</si>
  <si>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</si>
  <si>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</si>
  <si>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</si>
  <si>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</si>
  <si>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</si>
  <si>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</si>
  <si>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</si>
  <si>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</si>
  <si>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</si>
  <si>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</si>
  <si>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</si>
  <si>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</si>
  <si>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</si>
  <si>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</si>
  <si>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</si>
  <si>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</si>
  <si>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</si>
  <si>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</si>
  <si>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</si>
  <si>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</si>
  <si>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</si>
  <si>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</si>
  <si>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</si>
  <si>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</si>
  <si>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</si>
  <si>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</si>
  <si>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</si>
  <si>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</si>
  <si>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</si>
  <si>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</si>
  <si>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</si>
  <si>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</si>
  <si>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</si>
  <si>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</si>
  <si>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</si>
  <si>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</si>
  <si>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</si>
  <si>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</si>
  <si>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</si>
  <si>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</si>
  <si>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</si>
  <si>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</si>
  <si>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</si>
  <si>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</si>
  <si>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</si>
  <si>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</si>
  <si>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</si>
  <si>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</si>
  <si>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</si>
  <si>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</si>
  <si>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</si>
  <si>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</si>
  <si>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</si>
  <si>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</si>
  <si>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</si>
  <si>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</si>
  <si>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</si>
  <si>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</si>
  <si>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</si>
  <si>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</si>
  <si>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</si>
  <si>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</si>
  <si>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</si>
  <si>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</si>
  <si>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</si>
  <si>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</si>
  <si>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</si>
  <si>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</si>
  <si>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</si>
  <si>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</si>
  <si>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</si>
  <si>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</si>
  <si>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</si>
  <si>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</si>
  <si>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</si>
  <si>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</si>
  <si>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</si>
  <si>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</si>
  <si>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</si>
  <si>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</si>
  <si>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</si>
  <si>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</si>
  <si>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</si>
  <si>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</si>
  <si>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</si>
  <si>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</si>
  <si>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</si>
  <si>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</si>
  <si>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</si>
  <si>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</si>
  <si>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</si>
  <si>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</si>
  <si>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</si>
  <si>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</si>
  <si>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</si>
  <si>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</si>
  <si>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</si>
  <si>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</si>
  <si>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</si>
  <si>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</si>
  <si>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</si>
  <si>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</si>
  <si>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</si>
  <si>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</si>
  <si>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</si>
  <si>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</si>
  <si>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</si>
  <si>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</si>
  <si>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</si>
  <si>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</si>
  <si>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</si>
  <si>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</si>
  <si>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</si>
  <si>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</si>
  <si>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</si>
  <si>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</si>
  <si>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</si>
  <si>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</si>
  <si>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</si>
  <si>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</si>
  <si>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</si>
  <si>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</si>
  <si>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</si>
  <si>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</si>
  <si>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</si>
  <si>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</si>
  <si>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</si>
  <si>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</si>
  <si>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</si>
  <si>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</si>
  <si>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</si>
  <si>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</si>
  <si>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</si>
  <si>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</si>
  <si>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</si>
  <si>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</si>
  <si>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</si>
  <si>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</si>
  <si>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</si>
  <si>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</si>
  <si>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</si>
  <si>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</si>
  <si>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</si>
  <si>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</si>
  <si>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</si>
  <si>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</si>
  <si>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</si>
  <si>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</si>
  <si>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</si>
  <si>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</si>
  <si>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</si>
  <si>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</si>
  <si>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</si>
  <si>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</si>
  <si>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</si>
  <si>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</si>
  <si>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</si>
  <si>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</si>
  <si>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</si>
  <si>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</si>
  <si>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</si>
  <si>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</si>
  <si>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</si>
  <si>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</si>
  <si>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</si>
  <si>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</si>
  <si>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</si>
  <si>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</si>
  <si>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</si>
  <si>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</si>
  <si>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</si>
  <si>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</si>
  <si>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</si>
  <si>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</si>
  <si>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</si>
  <si>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</si>
  <si>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</si>
  <si>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</si>
  <si>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</si>
  <si>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</si>
  <si>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</si>
  <si>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</si>
  <si>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</si>
  <si>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</si>
  <si>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</si>
  <si>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</si>
  <si>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</si>
  <si>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</si>
  <si>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</si>
  <si>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</si>
  <si>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</si>
  <si>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</si>
  <si>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</si>
  <si>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</si>
  <si>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</si>
  <si>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</si>
  <si>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</si>
  <si>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</si>
  <si>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</si>
  <si>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</si>
  <si>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</si>
  <si>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</si>
  <si>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</si>
  <si>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</si>
  <si>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</si>
  <si>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</si>
  <si>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</si>
  <si>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</si>
  <si>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</si>
  <si>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</si>
  <si>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</si>
  <si>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</si>
  <si>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</si>
  <si>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</si>
  <si>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</si>
  <si>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</si>
  <si>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</si>
  <si>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</si>
  <si>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</si>
  <si>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</si>
  <si>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</si>
  <si>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</si>
  <si>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</si>
  <si>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</si>
  <si>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</si>
  <si>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</si>
  <si>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</si>
  <si>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</si>
  <si>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</si>
  <si>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</si>
  <si>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</si>
  <si>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</si>
  <si>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</si>
  <si>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</si>
  <si>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</si>
  <si>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</si>
  <si>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</si>
  <si>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</si>
  <si>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</si>
  <si>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</si>
  <si>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</si>
  <si>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</si>
  <si>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</si>
  <si>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</si>
  <si>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</si>
  <si>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</si>
  <si>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</si>
  <si>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</si>
  <si>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</si>
  <si>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</si>
  <si>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</si>
  <si>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</si>
  <si>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</si>
  <si>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</si>
  <si>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</si>
  <si>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</si>
  <si>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</si>
  <si>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</si>
  <si>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</si>
  <si>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</si>
  <si>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</si>
  <si>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</si>
  <si>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</si>
  <si>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</si>
  <si>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</si>
  <si>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</si>
  <si>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</si>
  <si>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</si>
  <si>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</si>
  <si>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</si>
  <si>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</si>
  <si>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</si>
  <si>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</si>
  <si>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</si>
  <si>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</si>
  <si>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</si>
  <si>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</si>
  <si>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</si>
  <si>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</si>
  <si>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</si>
  <si>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</si>
  <si>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</si>
  <si>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</si>
  <si>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</si>
  <si>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</si>
  <si>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</si>
  <si>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</si>
  <si>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</si>
  <si>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</si>
  <si>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</si>
  <si>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</si>
  <si>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</si>
  <si>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</si>
  <si>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</si>
  <si>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</si>
  <si>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</si>
  <si>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</si>
  <si>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</si>
  <si>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</si>
  <si>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</si>
  <si>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</si>
  <si>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</si>
  <si>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</si>
  <si>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</si>
  <si>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</si>
  <si>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</si>
  <si>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</si>
  <si>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</si>
  <si>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</si>
  <si>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</si>
  <si>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</si>
  <si>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</si>
  <si>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</si>
  <si>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</si>
  <si>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</si>
  <si>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</si>
  <si>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</si>
  <si>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</si>
  <si>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</si>
  <si>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</si>
  <si>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</si>
  <si>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</si>
  <si>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</si>
  <si>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</si>
  <si>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</si>
  <si>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</si>
  <si>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</si>
  <si>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</si>
  <si>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</si>
  <si>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</si>
  <si>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</si>
  <si>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</si>
  <si>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</si>
  <si>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</si>
  <si>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</si>
  <si>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</si>
  <si>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</si>
  <si>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</si>
  <si>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</si>
  <si>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</si>
  <si>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</si>
  <si>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</si>
  <si>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</si>
  <si>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</si>
  <si>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</si>
  <si>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</si>
  <si>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</si>
  <si>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</si>
  <si>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</si>
  <si>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</si>
  <si>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</si>
  <si>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</si>
  <si>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</si>
  <si>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</si>
  <si>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</si>
  <si>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</si>
  <si>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</si>
  <si>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</si>
  <si>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</si>
  <si>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</si>
  <si>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</si>
  <si>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</si>
  <si>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</si>
  <si>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</si>
  <si>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</si>
  <si>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</si>
  <si>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</si>
  <si>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</si>
  <si>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</si>
  <si>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</si>
  <si>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</si>
  <si>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</si>
  <si>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</si>
  <si>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</si>
  <si>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</si>
  <si>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</si>
  <si>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</si>
  <si>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</si>
  <si>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</si>
  <si>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</si>
  <si>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</si>
  <si>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</si>
  <si>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</si>
  <si>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</si>
  <si>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</si>
  <si>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</si>
  <si>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</si>
  <si>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</si>
  <si>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</si>
  <si>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</si>
  <si>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</si>
  <si>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</si>
  <si>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</si>
  <si>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</si>
  <si>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</si>
  <si>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</si>
  <si>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</si>
  <si>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</si>
  <si>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</si>
  <si>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</si>
  <si>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</si>
  <si>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</si>
  <si>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</si>
  <si>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</si>
  <si>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</si>
  <si>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</si>
  <si>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</si>
  <si>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</si>
  <si>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</si>
  <si>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</si>
  <si>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</si>
  <si>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</si>
  <si>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</si>
  <si>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</si>
  <si>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</si>
  <si>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</si>
  <si>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</si>
  <si>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</si>
  <si>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</si>
  <si>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</si>
  <si>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</si>
  <si>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</si>
  <si>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</si>
  <si>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</si>
  <si>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</si>
  <si>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</si>
  <si>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</si>
  <si>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</si>
  <si>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</si>
  <si>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</si>
  <si>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</si>
  <si>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</si>
  <si>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</si>
  <si>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</si>
  <si>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</si>
  <si>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</si>
  <si>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</si>
  <si>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</si>
  <si>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</si>
  <si>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</si>
  <si>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</si>
  <si>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</si>
  <si>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</si>
  <si>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</si>
  <si>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</si>
  <si>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</si>
  <si>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</si>
  <si>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</si>
  <si>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</si>
  <si>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</si>
  <si>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</si>
  <si>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</si>
  <si>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</si>
  <si>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</si>
  <si>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</si>
  <si>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</si>
  <si>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</si>
  <si>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</si>
  <si>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</si>
  <si>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</si>
  <si>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</si>
  <si>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</si>
  <si>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</si>
  <si>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</si>
  <si>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</si>
  <si>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</si>
  <si>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</si>
  <si>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</si>
  <si>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</si>
  <si>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</si>
  <si>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</si>
  <si>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</si>
  <si>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</si>
  <si>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</si>
  <si>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</si>
  <si>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</si>
  <si>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</si>
  <si>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</si>
  <si>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</si>
  <si>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</si>
  <si>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</si>
  <si>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</si>
  <si>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</si>
  <si>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</si>
  <si>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</si>
  <si>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</si>
  <si>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</si>
  <si>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</si>
  <si>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</si>
  <si>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</si>
  <si>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</si>
  <si>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</si>
  <si>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</si>
  <si>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</si>
  <si>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</si>
  <si>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</si>
  <si>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</si>
  <si>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</si>
  <si>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</si>
  <si>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</si>
  <si>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</si>
  <si>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</si>
  <si>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</si>
  <si>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</si>
  <si>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</si>
  <si>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</si>
  <si>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</si>
  <si>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</si>
  <si>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</si>
  <si>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</si>
  <si>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</si>
  <si>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</si>
  <si>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</si>
  <si>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</si>
  <si>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</si>
  <si>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</si>
  <si>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</si>
  <si>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</si>
  <si>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</si>
  <si>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</si>
  <si>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</si>
  <si>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</si>
  <si>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</si>
  <si>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</si>
  <si>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</si>
  <si>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</si>
  <si>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</si>
  <si>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</si>
  <si>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</si>
  <si>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</si>
  <si>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</si>
  <si>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</si>
  <si>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</si>
  <si>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</si>
  <si>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</si>
  <si>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</si>
  <si>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</si>
  <si>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</si>
  <si>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</si>
  <si>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</si>
  <si>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</si>
  <si>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</si>
  <si>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</si>
  <si>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</si>
  <si>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</si>
  <si>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</si>
  <si>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</si>
  <si>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</si>
  <si>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</si>
  <si>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</si>
  <si>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</si>
  <si>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</si>
  <si>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</si>
  <si>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</si>
  <si>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</si>
  <si>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</si>
  <si>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</si>
  <si>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</si>
  <si>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</si>
  <si>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</si>
  <si>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</si>
  <si>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</si>
  <si>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</si>
  <si>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</si>
  <si>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</si>
  <si>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</si>
  <si>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</si>
  <si>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</si>
  <si>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</si>
  <si>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</si>
  <si>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</si>
  <si>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</si>
  <si>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</si>
  <si>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</si>
  <si>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</si>
  <si>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</si>
  <si>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</si>
  <si>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</si>
  <si>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</si>
  <si>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</si>
  <si>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</si>
  <si>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</si>
  <si>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</si>
  <si>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</si>
  <si>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</si>
  <si>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</si>
  <si>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</si>
  <si>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</si>
  <si>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</si>
  <si>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</si>
  <si>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</si>
  <si>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</si>
  <si>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</si>
  <si>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</si>
  <si>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</si>
  <si>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</si>
  <si>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</si>
  <si>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</si>
  <si>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</si>
  <si>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</si>
  <si>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</si>
  <si>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</si>
  <si>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</si>
  <si>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</si>
  <si>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</si>
  <si>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</si>
  <si>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</si>
  <si>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</si>
  <si>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</si>
  <si>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</si>
  <si>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</si>
  <si>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</si>
  <si>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</si>
  <si>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</si>
  <si>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</si>
  <si>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</si>
  <si>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</si>
  <si>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</si>
  <si>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</si>
  <si>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</si>
  <si>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</si>
  <si>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</si>
  <si>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</si>
  <si>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</si>
  <si>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</si>
  <si>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</si>
  <si>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</si>
  <si>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</si>
  <si>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</si>
  <si>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</si>
  <si>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</si>
  <si>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</si>
  <si>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</si>
  <si>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</si>
  <si>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</si>
  <si>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</si>
  <si>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</si>
  <si>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</si>
  <si>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</si>
  <si>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</si>
  <si>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</si>
  <si>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</si>
  <si>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</si>
  <si>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</si>
  <si>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</si>
  <si>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</si>
  <si>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</si>
  <si>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</si>
  <si>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</si>
  <si>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</si>
  <si>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</si>
  <si>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</si>
  <si>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</si>
  <si>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</si>
  <si>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</si>
  <si>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</si>
  <si>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</si>
  <si>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</si>
  <si>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</si>
  <si>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</si>
  <si>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</si>
  <si>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</si>
  <si>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</si>
  <si>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</si>
  <si>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</si>
  <si>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</si>
  <si>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</si>
  <si>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</si>
  <si>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</si>
  <si>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</si>
  <si>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</si>
  <si>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</si>
  <si>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</si>
  <si>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</si>
  <si>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</si>
  <si>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</si>
  <si>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</si>
  <si>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</si>
  <si>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</si>
  <si>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</si>
  <si>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</si>
  <si>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</si>
  <si>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</si>
  <si>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</si>
  <si>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</si>
  <si>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</si>
  <si>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</si>
  <si>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</si>
  <si>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</si>
  <si>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</si>
  <si>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</si>
  <si>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</si>
  <si>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</si>
  <si>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</si>
  <si>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</si>
  <si>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</si>
  <si>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</si>
  <si>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</si>
  <si>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</si>
  <si>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</si>
  <si>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</si>
  <si>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</si>
  <si>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</si>
  <si>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</si>
  <si>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</si>
  <si>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</si>
  <si>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</si>
  <si>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</si>
  <si>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</si>
  <si>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</si>
  <si>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</si>
  <si>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</si>
  <si>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</si>
  <si>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</si>
  <si>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</si>
  <si>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</si>
  <si>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</si>
  <si>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</si>
  <si>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</si>
  <si>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</si>
  <si>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</si>
  <si>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</si>
  <si>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</si>
  <si>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</si>
  <si>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</si>
  <si>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</si>
  <si>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</si>
  <si>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</si>
  <si>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</si>
  <si>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</si>
  <si>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</si>
  <si>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</si>
  <si>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</si>
  <si>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</si>
  <si>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</si>
  <si>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</si>
  <si>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</si>
  <si>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</si>
  <si>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</si>
  <si>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</si>
  <si>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</si>
  <si>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</si>
  <si>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</si>
  <si>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</si>
  <si>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</si>
  <si>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</si>
  <si>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</si>
  <si>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</si>
  <si>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</si>
  <si>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</si>
  <si>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</si>
  <si>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</si>
  <si>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</si>
  <si>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</si>
  <si>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</si>
  <si>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</si>
  <si>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</si>
  <si>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</si>
  <si>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</si>
  <si>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</si>
  <si>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</si>
  <si>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</si>
  <si>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</si>
  <si>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</si>
  <si>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</si>
  <si>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</si>
  <si>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</si>
  <si>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</si>
  <si>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</si>
  <si>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</si>
  <si>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</si>
  <si>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</si>
  <si>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</si>
  <si>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</si>
  <si>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</si>
  <si>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</si>
  <si>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</si>
  <si>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</si>
  <si>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</si>
  <si>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</si>
  <si>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</si>
  <si>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</si>
  <si>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</si>
  <si>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</si>
  <si>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</si>
  <si>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</si>
  <si>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</si>
  <si>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</si>
  <si>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</si>
  <si>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</si>
  <si>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</si>
  <si>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</si>
  <si>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</si>
  <si>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</si>
  <si>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</si>
  <si>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</si>
  <si>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</si>
  <si>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</si>
  <si>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</si>
  <si>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</si>
  <si>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</si>
  <si>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</si>
  <si>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</si>
  <si>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</si>
  <si>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</si>
  <si>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</si>
  <si>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</si>
  <si>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</si>
  <si>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</si>
  <si>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</si>
  <si>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</si>
  <si>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</si>
  <si>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</si>
  <si>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</si>
  <si>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</si>
  <si>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</si>
  <si>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</si>
  <si>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</si>
  <si>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</si>
  <si>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</si>
  <si>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</si>
  <si>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</si>
  <si>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</si>
  <si>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</si>
  <si>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</si>
  <si>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</si>
  <si>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</si>
  <si>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</si>
  <si>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</si>
  <si>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</si>
  <si>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</si>
  <si>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</si>
  <si>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</si>
  <si>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</si>
  <si>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</si>
  <si>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</si>
  <si>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</si>
  <si>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</si>
  <si>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</si>
  <si>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</si>
  <si>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</si>
  <si>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</si>
  <si>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</si>
  <si>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</si>
  <si>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</si>
  <si>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</si>
  <si>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</si>
  <si>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</si>
  <si>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</si>
  <si>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</si>
  <si>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</si>
  <si>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</si>
  <si>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</si>
  <si>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</si>
  <si>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</si>
  <si>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</si>
  <si>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</si>
  <si>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</si>
  <si>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</si>
  <si>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</si>
  <si>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</si>
  <si>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</si>
  <si>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</si>
  <si>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</si>
  <si>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</si>
  <si>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</si>
  <si>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</si>
  <si>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</si>
  <si>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</si>
  <si>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</si>
  <si>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</si>
  <si>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</si>
  <si>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</si>
  <si>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</si>
  <si>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</si>
  <si>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</si>
  <si>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</si>
  <si>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</si>
  <si>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</si>
  <si>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</si>
  <si>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</si>
  <si>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</si>
  <si>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</si>
  <si>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</si>
  <si>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</si>
  <si>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</si>
  <si>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</si>
  <si>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</si>
  <si>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</si>
  <si>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</si>
  <si>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</si>
  <si>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</si>
  <si>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</si>
  <si>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</si>
  <si>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</si>
  <si>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</si>
  <si>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</si>
  <si>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</si>
  <si>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</si>
  <si>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</si>
  <si>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</si>
  <si>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</si>
  <si>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</si>
  <si>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</si>
  <si>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</si>
  <si>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</si>
  <si>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</si>
  <si>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</si>
  <si>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</si>
  <si>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</si>
  <si>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</si>
  <si>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</si>
  <si>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</si>
  <si>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</si>
  <si>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</si>
  <si>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</si>
  <si>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</si>
  <si>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</si>
  <si>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</si>
  <si>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</si>
  <si>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</si>
  <si>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</si>
  <si>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</si>
  <si>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</si>
  <si>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</si>
  <si>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</si>
  <si>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</si>
  <si>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</si>
  <si>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</si>
  <si>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</si>
  <si>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</si>
  <si>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</si>
  <si>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</si>
  <si>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</si>
  <si>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</si>
  <si>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</si>
  <si>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</si>
  <si>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</si>
  <si>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</si>
  <si>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</si>
  <si>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</si>
  <si>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</si>
  <si>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</si>
  <si>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</si>
  <si>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</si>
  <si>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</si>
  <si>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</si>
  <si>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</si>
  <si>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</si>
  <si>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</si>
  <si>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</si>
  <si>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</si>
  <si>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</si>
  <si>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</si>
  <si>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</si>
  <si>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</si>
  <si>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</si>
  <si>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</si>
  <si>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</si>
  <si>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</si>
  <si>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</si>
  <si>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</si>
  <si>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</si>
  <si>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</si>
  <si>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</si>
  <si>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</si>
  <si>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</si>
  <si>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</si>
  <si>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</si>
  <si>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</si>
  <si>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</si>
  <si>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</si>
  <si>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</si>
  <si>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</si>
  <si>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</si>
  <si>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</si>
  <si>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</si>
  <si>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</si>
  <si>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</si>
  <si>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</si>
  <si>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</si>
  <si>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</si>
  <si>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</si>
  <si>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</si>
  <si>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</si>
  <si>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</si>
  <si>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</si>
  <si>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</si>
  <si>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</si>
  <si>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</si>
  <si>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</si>
  <si>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</si>
  <si>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</si>
  <si>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</si>
  <si>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</si>
  <si>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</si>
  <si>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</si>
  <si>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</si>
  <si>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</si>
  <si>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</si>
  <si>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</si>
  <si>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</si>
  <si>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</si>
  <si>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</si>
  <si>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</si>
  <si>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</si>
  <si>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</si>
  <si>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</si>
  <si>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</si>
  <si>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</si>
  <si>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</si>
  <si>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</si>
  <si>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</si>
  <si>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</si>
  <si>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</si>
  <si>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</si>
  <si>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</si>
  <si>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</si>
  <si>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</si>
  <si>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</si>
  <si>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</si>
  <si>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</si>
  <si>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</si>
  <si>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</si>
  <si>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</si>
  <si>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</si>
  <si>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</si>
  <si>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</si>
  <si>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</si>
  <si>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</si>
  <si>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</si>
  <si>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</si>
  <si>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</si>
  <si>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</si>
  <si>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</si>
  <si>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</si>
  <si>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</si>
  <si>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</si>
  <si>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</si>
  <si>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</si>
  <si>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</si>
  <si>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</si>
  <si>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</si>
  <si>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</si>
  <si>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</si>
  <si>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</si>
  <si>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</si>
  <si>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</si>
  <si>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</si>
  <si>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</si>
  <si>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</si>
  <si>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</si>
  <si>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</si>
  <si>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</si>
  <si>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</si>
  <si>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</si>
  <si>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</si>
  <si>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</si>
  <si>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</si>
  <si>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</si>
  <si>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</si>
  <si>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</si>
  <si>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</si>
  <si>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</si>
  <si>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</si>
  <si>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</si>
  <si>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</si>
  <si>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</si>
  <si>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</si>
  <si>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</si>
  <si>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</si>
  <si>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</si>
  <si>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</si>
  <si>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</si>
  <si>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</si>
  <si>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</si>
  <si>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</si>
  <si>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</si>
  <si>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</si>
  <si>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</si>
  <si>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</si>
  <si>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</si>
  <si>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</si>
  <si>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</si>
  <si>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</si>
  <si>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</si>
  <si>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</si>
  <si>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</si>
  <si>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</si>
  <si>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</si>
  <si>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</si>
  <si>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</si>
  <si>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</si>
  <si>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</si>
  <si>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</si>
  <si>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</si>
  <si>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</si>
  <si>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</si>
  <si>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</si>
  <si>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</si>
  <si>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</si>
  <si>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</si>
  <si>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</si>
  <si>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</si>
  <si>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</si>
  <si>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</si>
  <si>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</si>
  <si>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</si>
  <si>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</si>
  <si>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</si>
  <si>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</si>
  <si>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</si>
  <si>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</si>
  <si>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</si>
  <si>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</si>
  <si>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</si>
  <si>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</si>
  <si>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</si>
  <si>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</si>
  <si>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</si>
  <si>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</si>
  <si>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</si>
  <si>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</si>
  <si>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</si>
  <si>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</si>
  <si>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</si>
  <si>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</si>
  <si>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</si>
  <si>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</si>
  <si>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</si>
  <si>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</si>
  <si>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</si>
  <si>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</si>
  <si>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</si>
  <si>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</si>
  <si>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</si>
  <si>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</si>
  <si>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</si>
  <si>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</si>
  <si>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</si>
  <si>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</si>
  <si>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</si>
  <si>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</si>
  <si>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</si>
  <si>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</si>
  <si>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</si>
  <si>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</si>
  <si>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</si>
  <si>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</si>
  <si>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</si>
  <si>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</si>
  <si>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</si>
  <si>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</si>
  <si>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</si>
  <si>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</si>
  <si>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</si>
  <si>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</si>
  <si>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</si>
  <si>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</si>
  <si>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</si>
  <si>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</si>
  <si>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</si>
  <si>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</si>
  <si>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</si>
  <si>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</si>
  <si>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</si>
  <si>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</si>
  <si>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</si>
  <si>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</si>
  <si>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</si>
  <si>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</si>
  <si>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</si>
  <si>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</si>
  <si>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</si>
  <si>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</si>
  <si>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</si>
  <si>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</si>
  <si>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</si>
  <si>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</si>
  <si>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</si>
  <si>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</si>
  <si>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</si>
  <si>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</si>
  <si>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</si>
  <si>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</si>
  <si>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</si>
  <si>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</si>
  <si>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</si>
  <si>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</si>
  <si>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</si>
  <si>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</si>
  <si>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</si>
  <si>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</si>
  <si>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</si>
  <si>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</si>
  <si>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</si>
  <si>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</si>
  <si>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</si>
  <si>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</si>
  <si>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</si>
  <si>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</si>
  <si>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</si>
  <si>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</si>
  <si>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</si>
  <si>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</si>
  <si>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</si>
  <si>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</si>
  <si>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</si>
  <si>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</si>
  <si>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</si>
  <si>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</si>
  <si>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</si>
  <si>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</si>
  <si>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</si>
  <si>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</si>
  <si>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</si>
  <si>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</si>
  <si>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</si>
  <si>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</si>
  <si>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</si>
  <si>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</si>
  <si>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</si>
  <si>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</si>
  <si>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</si>
  <si>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</si>
  <si>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</si>
  <si>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</si>
  <si>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</si>
  <si>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</si>
  <si>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</si>
  <si>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</si>
  <si>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</si>
  <si>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</si>
  <si>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</si>
  <si>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</si>
  <si>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</si>
  <si>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</si>
  <si>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</si>
  <si>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</si>
  <si>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</si>
  <si>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</si>
  <si>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</si>
  <si>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</si>
  <si>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</si>
  <si>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</si>
  <si>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</si>
  <si>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</si>
  <si>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</si>
  <si>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</si>
  <si>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</si>
  <si>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</si>
  <si>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</si>
  <si>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</si>
  <si>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</si>
  <si>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</si>
  <si>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</si>
  <si>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</si>
  <si>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</si>
  <si>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</si>
  <si>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</si>
  <si>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</si>
  <si>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</si>
  <si>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</si>
  <si>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</si>
  <si>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</si>
  <si>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</si>
  <si>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</si>
  <si>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</si>
  <si>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</si>
  <si>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</si>
  <si>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</si>
  <si>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</si>
  <si>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</si>
  <si>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</si>
  <si>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</si>
  <si>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</si>
  <si>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</si>
  <si>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</si>
  <si>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</si>
  <si>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</si>
  <si>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</si>
  <si>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</si>
  <si>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</si>
  <si>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</si>
  <si>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</si>
  <si>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</si>
  <si>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</si>
  <si>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</si>
  <si>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</si>
  <si>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</si>
  <si>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</si>
  <si>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</si>
  <si>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</si>
  <si>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</si>
  <si>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</si>
  <si>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</si>
  <si>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</si>
  <si>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</si>
  <si>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</si>
  <si>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</si>
  <si>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</si>
  <si>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</si>
  <si>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</si>
  <si>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</si>
  <si>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</si>
  <si>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</si>
  <si>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</si>
  <si>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</si>
  <si>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</si>
  <si>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</si>
  <si>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</si>
  <si>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</si>
  <si>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</si>
  <si>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</si>
  <si>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</si>
  <si>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</si>
  <si>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</si>
  <si>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</si>
  <si>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</si>
  <si>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</si>
  <si>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</si>
  <si>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</si>
  <si>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</si>
  <si>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</si>
  <si>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</si>
  <si>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</si>
  <si>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</si>
  <si>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</si>
  <si>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</si>
  <si>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</si>
  <si>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</si>
  <si>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</si>
  <si>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</si>
  <si>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</si>
  <si>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</si>
  <si>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</si>
  <si>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</si>
  <si>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</si>
  <si>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</si>
  <si>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</si>
  <si>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</si>
  <si>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</si>
  <si>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</si>
  <si>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</si>
  <si>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</si>
  <si>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</si>
  <si>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</si>
  <si>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</si>
  <si>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</si>
  <si>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</si>
  <si>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</si>
  <si>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</si>
  <si>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</si>
  <si>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</si>
  <si>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</si>
  <si>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</si>
  <si>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</si>
  <si>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</si>
  <si>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</si>
  <si>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</si>
  <si>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</si>
  <si>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</si>
  <si>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</si>
  <si>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</si>
  <si>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</si>
  <si>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</si>
  <si>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</si>
  <si>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</si>
  <si>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</si>
  <si>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</si>
  <si>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</si>
  <si>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</si>
  <si>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</si>
  <si>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</si>
  <si>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</si>
  <si>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</si>
  <si>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</si>
  <si>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</si>
  <si>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</si>
  <si>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</si>
  <si>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</si>
  <si>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</si>
  <si>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</si>
  <si>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</si>
  <si>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</si>
  <si>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</si>
  <si>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</si>
  <si>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</si>
  <si>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</si>
  <si>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</si>
  <si>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</si>
  <si>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</si>
  <si>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</si>
  <si>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</si>
  <si>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</si>
  <si>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</si>
  <si>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</si>
  <si>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</si>
  <si>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</si>
  <si>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</si>
  <si>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</si>
  <si>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</si>
  <si>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</si>
  <si>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</si>
  <si>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</si>
  <si>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</si>
  <si>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</si>
  <si>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</si>
  <si>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</si>
  <si>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</si>
  <si>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</si>
  <si>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</si>
  <si>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</si>
  <si>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</si>
  <si>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</si>
  <si>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</si>
  <si>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</si>
  <si>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</si>
  <si>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</si>
  <si>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</si>
  <si>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</si>
  <si>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</si>
  <si>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</si>
  <si>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</si>
  <si>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</si>
  <si>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</si>
  <si>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</si>
  <si>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</si>
  <si>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</si>
  <si>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</si>
  <si>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</si>
  <si>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</si>
  <si>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</si>
  <si>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</si>
  <si>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</si>
  <si>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</si>
  <si>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</si>
  <si>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</si>
  <si>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</si>
  <si>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</si>
  <si>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</si>
  <si>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</si>
  <si>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</si>
  <si>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</si>
  <si>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</si>
  <si>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</si>
  <si>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</si>
  <si>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</si>
  <si>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</si>
  <si>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</si>
  <si>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</si>
  <si>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</si>
  <si>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</si>
  <si>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</si>
  <si>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</si>
  <si>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</si>
  <si>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</si>
  <si>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</si>
  <si>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</si>
  <si>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</si>
  <si>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</si>
  <si>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</si>
  <si>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</si>
  <si>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</si>
  <si>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</si>
  <si>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</si>
  <si>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</si>
  <si>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</si>
  <si>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</si>
  <si>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</si>
  <si>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</si>
  <si>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</si>
  <si>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</si>
  <si>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</si>
  <si>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</si>
  <si>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</si>
  <si>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</si>
  <si>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</si>
  <si>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</si>
  <si>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</si>
  <si>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</si>
  <si>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</si>
  <si>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</si>
  <si>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</si>
  <si>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</si>
  <si>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</si>
  <si>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</si>
  <si>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</si>
  <si>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</si>
  <si>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</si>
  <si>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</si>
  <si>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</si>
  <si>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</si>
  <si>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</si>
  <si>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</si>
  <si>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</si>
  <si>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</si>
  <si>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</si>
  <si>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</si>
  <si>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</si>
  <si>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</si>
  <si>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</si>
  <si>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</si>
  <si>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</si>
  <si>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</si>
  <si>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</si>
  <si>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</si>
  <si>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</si>
  <si>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</si>
  <si>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</si>
  <si>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</si>
  <si>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</si>
  <si>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</si>
  <si>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</si>
  <si>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</si>
  <si>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</si>
  <si>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</si>
  <si>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</si>
  <si>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</si>
  <si>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</si>
  <si>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</si>
  <si>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</si>
  <si>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</si>
  <si>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</si>
  <si>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</si>
  <si>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</si>
  <si>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</si>
  <si>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</si>
  <si>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</si>
  <si>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</si>
  <si>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</si>
  <si>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</si>
  <si>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</si>
  <si>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</si>
  <si>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</si>
  <si>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</si>
  <si>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</si>
  <si>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</si>
  <si>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</si>
  <si>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</si>
  <si>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</si>
  <si>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</si>
  <si>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</si>
  <si>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</si>
  <si>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</si>
  <si>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</si>
  <si>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</si>
  <si>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</si>
  <si>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</si>
  <si>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</si>
  <si>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</si>
  <si>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</si>
  <si>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</si>
  <si>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</si>
  <si>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</si>
  <si>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</si>
  <si>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</si>
  <si>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</si>
  <si>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</si>
  <si>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</si>
  <si>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</si>
  <si>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</si>
  <si>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</si>
  <si>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</si>
  <si>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</si>
  <si>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</si>
  <si>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</si>
  <si>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</si>
  <si>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</si>
  <si>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</si>
  <si>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</si>
  <si>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</si>
  <si>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</si>
  <si>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</si>
  <si>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</si>
  <si>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</si>
  <si>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</si>
  <si>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</si>
  <si>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</si>
  <si>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</si>
  <si>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</si>
  <si>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</si>
  <si>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</si>
  <si>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</si>
  <si>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</si>
  <si>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</si>
  <si>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</si>
  <si>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</si>
  <si>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</si>
  <si>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</si>
  <si>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</si>
  <si>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</si>
  <si>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</si>
  <si>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</si>
  <si>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</si>
  <si>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</si>
  <si>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</si>
  <si>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</si>
  <si>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</si>
  <si>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</si>
  <si>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</si>
  <si>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</si>
  <si>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</si>
  <si>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</si>
  <si>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</si>
  <si>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</si>
  <si>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</si>
  <si>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</si>
  <si>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</si>
  <si>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</si>
  <si>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</si>
  <si>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</si>
  <si>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</si>
  <si>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</si>
  <si>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</si>
  <si>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</si>
  <si>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</si>
  <si>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</si>
  <si>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</si>
  <si>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</si>
  <si>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</si>
  <si>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</si>
  <si>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</si>
  <si>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</si>
  <si>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</si>
  <si>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</si>
  <si>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</si>
  <si>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</si>
  <si>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</si>
  <si>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</si>
  <si>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</si>
  <si>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</si>
  <si>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</si>
  <si>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</si>
  <si>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</si>
  <si>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</si>
  <si>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</si>
  <si>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</si>
  <si>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</si>
  <si>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</si>
  <si>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</si>
  <si>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</si>
  <si>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</si>
  <si>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</si>
  <si>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</si>
  <si>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</si>
  <si>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</si>
  <si>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</si>
  <si>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</si>
  <si>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</si>
  <si>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</si>
  <si>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</si>
  <si>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</si>
  <si>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</si>
  <si>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</si>
  <si>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</si>
  <si>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</si>
  <si>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</si>
  <si>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</si>
  <si>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</si>
  <si>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</si>
  <si>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</si>
  <si>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</si>
  <si>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</si>
  <si>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</si>
  <si>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</si>
  <si>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</si>
  <si>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</si>
  <si>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</si>
  <si>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</si>
  <si>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</si>
  <si>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</si>
  <si>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</si>
  <si>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</si>
  <si>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</si>
  <si>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</si>
  <si>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</si>
  <si>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</si>
  <si>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</si>
  <si>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</si>
  <si>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</si>
  <si>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</si>
  <si>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</si>
  <si>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</si>
  <si>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</si>
  <si>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</si>
  <si>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</si>
  <si>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</si>
  <si>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</si>
  <si>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</si>
  <si>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</si>
  <si>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</si>
  <si>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</si>
  <si>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</si>
  <si>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</si>
  <si>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</si>
  <si>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</si>
  <si>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</si>
  <si>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</si>
  <si>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</si>
  <si>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</si>
  <si>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</si>
  <si>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</si>
  <si>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</si>
  <si>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</si>
  <si>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</si>
  <si>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</si>
  <si>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</si>
  <si>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</si>
  <si>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</si>
  <si>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</si>
  <si>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</si>
  <si>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</si>
  <si>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</si>
  <si>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</si>
  <si>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</si>
  <si>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</si>
  <si>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</si>
  <si>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</si>
  <si>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</si>
  <si>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</si>
  <si>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</si>
  <si>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</si>
  <si>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</si>
  <si>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</si>
  <si>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</si>
  <si>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</si>
  <si>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</si>
  <si>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</si>
  <si>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</si>
  <si>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</si>
  <si>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</si>
  <si>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</si>
  <si>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</si>
  <si>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</si>
  <si>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</si>
  <si>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</si>
  <si>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</si>
  <si>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</si>
  <si>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</si>
  <si>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</si>
  <si>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</si>
  <si>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</si>
  <si>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</si>
  <si>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</si>
  <si>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</si>
  <si>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</si>
  <si>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</si>
  <si>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</si>
  <si>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</si>
  <si>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</si>
  <si>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</si>
  <si>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</si>
  <si>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</si>
  <si>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</si>
  <si>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</si>
  <si>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</si>
  <si>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</si>
  <si>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</si>
  <si>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</si>
  <si>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</si>
  <si>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</si>
  <si>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</si>
  <si>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</si>
  <si>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</si>
  <si>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</si>
  <si>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</si>
  <si>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</si>
  <si>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</si>
  <si>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</si>
  <si>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</si>
  <si>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</si>
  <si>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</si>
  <si>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</si>
  <si>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</si>
  <si>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</si>
  <si>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</si>
  <si>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</si>
  <si>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</si>
  <si>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</si>
  <si>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</si>
  <si>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</si>
  <si>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</si>
  <si>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</si>
  <si>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</si>
  <si>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</si>
  <si>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</si>
  <si>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</si>
  <si>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</si>
  <si>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</si>
  <si>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</si>
  <si>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</si>
  <si>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</si>
  <si>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</si>
  <si>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</si>
  <si>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</si>
  <si>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</si>
  <si>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</si>
  <si>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</si>
  <si>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</si>
  <si>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</si>
  <si>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</si>
  <si>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</si>
  <si>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</si>
  <si>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</si>
  <si>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</si>
  <si>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</si>
  <si>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</si>
  <si>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</si>
  <si>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</si>
  <si>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</si>
  <si>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</si>
  <si>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</si>
  <si>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</si>
  <si>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</si>
  <si>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</si>
  <si>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</si>
  <si>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</si>
  <si>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</si>
  <si>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</si>
  <si>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</si>
  <si>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</si>
  <si>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</si>
  <si>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</si>
  <si>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</si>
  <si>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</si>
  <si>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</si>
  <si>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</si>
  <si>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</si>
  <si>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</si>
  <si>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</si>
  <si>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</si>
  <si>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</si>
  <si>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</si>
  <si>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</si>
  <si>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</si>
  <si>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</si>
  <si>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</si>
  <si>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</si>
  <si>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</si>
  <si>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</si>
  <si>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</si>
  <si>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</si>
  <si>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</si>
  <si>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</si>
  <si>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</si>
  <si>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</si>
  <si>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</si>
  <si>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</si>
  <si>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</si>
  <si>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</si>
  <si>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</si>
  <si>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</si>
  <si>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</si>
  <si>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</si>
  <si>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</si>
  <si>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</si>
  <si>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</si>
  <si>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</si>
  <si>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</si>
  <si>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</si>
  <si>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</si>
  <si>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</si>
  <si>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</si>
  <si>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</si>
  <si>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</si>
  <si>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</si>
  <si>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</si>
  <si>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</si>
  <si>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</si>
  <si>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</si>
  <si>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</si>
  <si>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</si>
  <si>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</si>
  <si>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</si>
  <si>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</si>
  <si>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</si>
  <si>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</si>
  <si>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</si>
  <si>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</si>
  <si>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</si>
  <si>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</si>
  <si>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</si>
  <si>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</si>
  <si>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</si>
  <si>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</si>
  <si>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</si>
  <si>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</si>
  <si>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</si>
  <si>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</si>
  <si>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</si>
  <si>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</si>
  <si>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</si>
  <si>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</si>
  <si>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</si>
  <si>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</si>
  <si>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</si>
  <si>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</si>
  <si>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</si>
  <si>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</si>
  <si>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</si>
  <si>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</si>
  <si>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</si>
  <si>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</si>
  <si>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</si>
  <si>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</si>
  <si>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</si>
  <si>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</si>
  <si>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</si>
  <si>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</si>
  <si>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</si>
  <si>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</si>
  <si>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</si>
  <si>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</si>
  <si>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</si>
  <si>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</si>
  <si>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</si>
  <si>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</si>
  <si>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</si>
  <si>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</si>
  <si>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</si>
  <si>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</si>
  <si>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</si>
  <si>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</si>
  <si>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</si>
  <si>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</si>
  <si>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</si>
  <si>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</si>
  <si>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</si>
  <si>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</si>
  <si>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</si>
  <si>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</si>
  <si>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</si>
  <si>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</si>
  <si>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</si>
  <si>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</si>
  <si>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</si>
  <si>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</si>
  <si>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</si>
  <si>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</si>
  <si>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</si>
  <si>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</si>
  <si>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</si>
  <si>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</si>
  <si>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</si>
  <si>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</si>
  <si>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</si>
  <si>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</si>
  <si>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</si>
  <si>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</si>
  <si>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</si>
  <si>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</si>
  <si>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</si>
  <si>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</si>
  <si>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</si>
  <si>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</si>
  <si>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</si>
  <si>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</si>
  <si>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</si>
  <si>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</si>
  <si>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</si>
  <si>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</si>
  <si>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</si>
  <si>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</si>
  <si>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</si>
  <si>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</si>
  <si>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</si>
  <si>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</si>
  <si>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</si>
  <si>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</si>
  <si>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</si>
  <si>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</si>
  <si>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</si>
  <si>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</si>
  <si>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</si>
  <si>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</si>
  <si>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</si>
  <si>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</si>
  <si>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</si>
  <si>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</si>
  <si>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</si>
  <si>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</si>
  <si>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</si>
  <si>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</si>
  <si>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</si>
  <si>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</si>
  <si>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</si>
  <si>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</si>
  <si>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</si>
  <si>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</si>
  <si>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</si>
  <si>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</si>
  <si>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</si>
  <si>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</si>
  <si>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</si>
  <si>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</si>
  <si>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</si>
  <si>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</si>
  <si>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</si>
  <si>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</si>
  <si>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</si>
  <si>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</si>
  <si>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</si>
  <si>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</si>
  <si>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</si>
  <si>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</si>
  <si>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</si>
  <si>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</si>
  <si>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</si>
  <si>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</si>
  <si>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</si>
  <si>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</si>
  <si>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</si>
  <si>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</si>
  <si>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</si>
  <si>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</si>
  <si>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</si>
  <si>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</si>
  <si>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</si>
  <si>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</si>
  <si>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</si>
  <si>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</si>
  <si>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</si>
  <si>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</si>
  <si>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</si>
  <si>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</si>
  <si>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</si>
  <si>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</si>
  <si>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</si>
  <si>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</si>
  <si>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</si>
  <si>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</si>
  <si>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</si>
  <si>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</si>
  <si>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</si>
  <si>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</si>
  <si>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</si>
  <si>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</si>
  <si>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</si>
  <si>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</si>
  <si>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</si>
  <si>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</si>
  <si>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</si>
  <si>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</si>
  <si>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</si>
  <si>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</si>
  <si>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</si>
  <si>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</si>
  <si>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</si>
  <si>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</si>
  <si>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</si>
  <si>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</si>
  <si>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</si>
  <si>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</si>
  <si>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</si>
  <si>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</si>
  <si>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</si>
  <si>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</si>
  <si>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</si>
  <si>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</si>
  <si>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</si>
  <si>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</si>
  <si>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</si>
  <si>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</si>
  <si>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</si>
  <si>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</si>
  <si>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</si>
  <si>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</si>
  <si>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</si>
  <si>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</si>
  <si>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</si>
  <si>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</si>
  <si>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</si>
  <si>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</si>
  <si>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</si>
  <si>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</si>
  <si>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</si>
  <si>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</si>
  <si>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</si>
  <si>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</si>
  <si>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</si>
  <si>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</si>
  <si>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</si>
  <si>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</si>
  <si>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</si>
  <si>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</si>
  <si>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</si>
  <si>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</si>
  <si>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</si>
  <si>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</si>
  <si>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</si>
  <si>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</si>
  <si>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</si>
  <si>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</si>
  <si>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</si>
  <si>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</si>
  <si>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</si>
  <si>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</si>
  <si>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</si>
  <si>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</si>
  <si>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</si>
  <si>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</si>
  <si>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</si>
  <si>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</si>
  <si>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</si>
  <si>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</si>
  <si>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</si>
  <si>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</si>
  <si>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</si>
  <si>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</si>
  <si>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</si>
  <si>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</si>
  <si>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</si>
  <si>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</si>
  <si>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</si>
  <si>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</si>
  <si>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</si>
  <si>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</si>
  <si>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</si>
  <si>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</si>
  <si>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</si>
  <si>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</si>
  <si>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</si>
  <si>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</si>
  <si>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</si>
  <si>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</si>
  <si>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</si>
  <si>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</si>
  <si>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</si>
  <si>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</si>
  <si>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</si>
  <si>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</si>
  <si>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</si>
  <si>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</si>
  <si>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</si>
  <si>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</si>
  <si>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</si>
  <si>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</si>
  <si>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</si>
  <si>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</si>
  <si>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</si>
  <si>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</si>
  <si>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</si>
  <si>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</si>
  <si>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</si>
  <si>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</si>
  <si>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</si>
  <si>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</si>
  <si>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</si>
  <si>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</si>
  <si>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</si>
  <si>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</si>
  <si>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</si>
  <si>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</si>
  <si>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</si>
  <si>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</si>
  <si>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</si>
  <si>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</si>
  <si>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</si>
  <si>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</si>
  <si>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</si>
  <si>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</si>
  <si>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</si>
  <si>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</si>
  <si>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</si>
  <si>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</si>
  <si>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</si>
  <si>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</si>
  <si>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</si>
  <si>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</si>
  <si>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</si>
  <si>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</si>
  <si>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</si>
  <si>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</si>
  <si>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</si>
  <si>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</si>
  <si>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</si>
  <si>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</si>
  <si>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</si>
  <si>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</si>
  <si>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</si>
  <si>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</si>
  <si>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</si>
  <si>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</si>
  <si>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</si>
  <si>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</si>
  <si>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</si>
  <si>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</si>
  <si>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</si>
  <si>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</si>
  <si>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</si>
  <si>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</si>
  <si>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</si>
  <si>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</si>
  <si>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</si>
  <si>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</si>
  <si>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</si>
  <si>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</si>
  <si>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</si>
  <si>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</si>
  <si>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</si>
  <si>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</si>
  <si>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</si>
  <si>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</si>
  <si>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</si>
  <si>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</si>
  <si>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</si>
  <si>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</si>
  <si>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</si>
  <si>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</si>
  <si>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</si>
  <si>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</si>
  <si>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</si>
  <si>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</si>
  <si>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</si>
  <si>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</si>
  <si>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</si>
  <si>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</si>
  <si>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</si>
  <si>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</si>
  <si>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</si>
  <si>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</si>
  <si>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</si>
  <si>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</si>
  <si>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</si>
  <si>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</si>
  <si>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</si>
  <si>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</si>
  <si>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</si>
  <si>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</si>
  <si>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</si>
  <si>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</si>
  <si>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</si>
  <si>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</si>
  <si>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</si>
  <si>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</si>
  <si>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</si>
  <si>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</si>
  <si>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</si>
  <si>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</si>
  <si>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</si>
  <si>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</si>
  <si>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</si>
  <si>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</si>
  <si>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</si>
  <si>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</si>
  <si>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</si>
  <si>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</si>
  <si>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</si>
  <si>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</si>
  <si>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</si>
  <si>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</si>
  <si>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</si>
  <si>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</si>
  <si>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</si>
  <si>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</si>
  <si>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</si>
  <si>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</si>
  <si>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</si>
  <si>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</si>
  <si>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</si>
  <si>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</si>
  <si>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</si>
  <si>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</si>
  <si>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</si>
  <si>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</si>
  <si>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</si>
  <si>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</si>
  <si>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</si>
  <si>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</si>
  <si>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</si>
  <si>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</si>
  <si>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</si>
  <si>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</si>
  <si>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</si>
  <si>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</si>
  <si>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</si>
  <si>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</si>
  <si>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</si>
  <si>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</si>
  <si>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</si>
  <si>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</si>
  <si>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</si>
  <si>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</si>
  <si>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</si>
  <si>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</si>
  <si>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</si>
  <si>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</si>
  <si>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</si>
  <si>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</si>
  <si>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</si>
  <si>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</si>
  <si>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</si>
  <si>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</si>
  <si>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</si>
  <si>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</si>
  <si>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</si>
  <si>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</si>
  <si>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</si>
  <si>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</si>
  <si>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</si>
  <si>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</si>
  <si>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</si>
  <si>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</si>
  <si>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</si>
  <si>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</si>
  <si>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</si>
  <si>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</si>
  <si>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</si>
  <si>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</si>
  <si>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</si>
  <si>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</si>
  <si>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</si>
  <si>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</si>
  <si>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</si>
  <si>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</si>
  <si>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</si>
  <si>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</si>
  <si>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</si>
  <si>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</si>
  <si>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</si>
  <si>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</si>
  <si>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</si>
  <si>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</si>
  <si>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</si>
  <si>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</si>
  <si>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</si>
  <si>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</si>
  <si>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</si>
  <si>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</si>
  <si>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</si>
  <si>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</si>
  <si>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</si>
  <si>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</si>
  <si>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</si>
  <si>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</si>
  <si>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</si>
  <si>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</si>
  <si>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</si>
  <si>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</si>
  <si>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</si>
  <si>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</si>
  <si>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</si>
  <si>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</si>
  <si>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</si>
  <si>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</si>
  <si>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</si>
  <si>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</si>
  <si>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</si>
  <si>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</si>
  <si>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</si>
  <si>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</si>
  <si>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</si>
  <si>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</si>
  <si>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</si>
  <si>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</si>
  <si>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</si>
  <si>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</si>
  <si>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</si>
  <si>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</si>
  <si>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</si>
  <si>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</si>
  <si>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</si>
  <si>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</si>
  <si>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</si>
  <si>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</si>
  <si>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</si>
  <si>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</si>
  <si>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</si>
  <si>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</si>
  <si>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</si>
  <si>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</si>
  <si>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</si>
  <si>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</si>
  <si>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</si>
  <si>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</si>
  <si>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</si>
  <si>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</si>
  <si>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</si>
  <si>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</si>
  <si>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</si>
  <si>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</si>
  <si>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</si>
  <si>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</si>
  <si>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</si>
  <si>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</si>
  <si>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</si>
  <si>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</si>
  <si>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</si>
  <si>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</si>
  <si>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</si>
  <si>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</si>
  <si>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</si>
  <si>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</si>
  <si>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</si>
  <si>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</si>
  <si>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</si>
  <si>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</si>
  <si>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</si>
  <si>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</si>
  <si>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</si>
  <si>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</si>
  <si>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</si>
  <si>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</si>
  <si>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</si>
  <si>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</si>
  <si>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</si>
  <si>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</si>
  <si>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</si>
  <si>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</si>
  <si>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</si>
  <si>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</si>
  <si>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</si>
  <si>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</si>
  <si>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</si>
  <si>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</si>
  <si>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</si>
  <si>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</si>
  <si>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</si>
  <si>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</si>
  <si>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</si>
  <si>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</si>
  <si>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</si>
  <si>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</si>
  <si>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</si>
  <si>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</si>
  <si>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</si>
  <si>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</si>
  <si>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</si>
  <si>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</si>
  <si>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</si>
  <si>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</si>
  <si>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</si>
  <si>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</si>
  <si>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</si>
  <si>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</si>
  <si>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</si>
  <si>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</si>
  <si>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</si>
  <si>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</si>
  <si>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</si>
  <si>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</si>
  <si>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</si>
  <si>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</si>
  <si>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</si>
  <si>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</si>
  <si>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</si>
  <si>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</si>
  <si>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</si>
  <si>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</si>
  <si>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</si>
  <si>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</si>
  <si>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</si>
  <si>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</si>
  <si>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</si>
  <si>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</si>
  <si>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</si>
  <si>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</si>
  <si>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</si>
  <si>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</si>
  <si>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</si>
  <si>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</si>
  <si>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</si>
  <si>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</si>
  <si>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</si>
  <si>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</si>
  <si>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</si>
  <si>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</si>
  <si>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</si>
  <si>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</si>
  <si>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</si>
  <si>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</si>
  <si>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</si>
  <si>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</si>
  <si>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</si>
  <si>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</si>
  <si>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</si>
  <si>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</si>
  <si>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</si>
  <si>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</si>
  <si>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</si>
  <si>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</si>
  <si>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</si>
  <si>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</si>
  <si>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</si>
  <si>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</si>
  <si>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</si>
  <si>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</si>
  <si>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</si>
  <si>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</si>
  <si>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</si>
  <si>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</si>
  <si>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</si>
  <si>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</si>
  <si>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</si>
  <si>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</si>
  <si>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</si>
  <si>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</si>
  <si>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</si>
  <si>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</si>
  <si>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</si>
  <si>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</si>
  <si>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</si>
  <si>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</si>
  <si>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</si>
  <si>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</si>
  <si>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</si>
  <si>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</si>
  <si>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</si>
  <si>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</si>
  <si>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</si>
  <si>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</si>
  <si>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</si>
  <si>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</si>
  <si>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</si>
  <si>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</si>
  <si>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</si>
  <si>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</si>
  <si>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</si>
  <si>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</si>
  <si>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</si>
  <si>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</si>
  <si>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</si>
  <si>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</si>
  <si>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</si>
  <si>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</si>
  <si>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</si>
  <si>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</si>
  <si>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</si>
  <si>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</si>
  <si>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</si>
  <si>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</si>
  <si>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</si>
  <si>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</si>
  <si>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</si>
  <si>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</si>
  <si>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</si>
  <si>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</si>
  <si>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</si>
  <si>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</si>
  <si>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</si>
  <si>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</si>
  <si>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</si>
  <si>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</si>
  <si>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</si>
  <si>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</si>
  <si>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</si>
  <si>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</si>
  <si>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</si>
  <si>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</si>
  <si>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</si>
  <si>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</si>
  <si>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</si>
  <si>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</si>
  <si>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</si>
  <si>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</si>
  <si>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</si>
  <si>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</si>
  <si>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</si>
  <si>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</si>
  <si>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</si>
  <si>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</si>
  <si>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</si>
  <si>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</si>
  <si>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</si>
  <si>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</si>
  <si>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</si>
  <si>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</si>
  <si>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</si>
  <si>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</si>
  <si>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</si>
  <si>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</si>
  <si>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</si>
  <si>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</si>
  <si>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</si>
  <si>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</si>
  <si>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</si>
  <si>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</si>
  <si>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</si>
  <si>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</si>
  <si>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</si>
  <si>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</si>
  <si>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</si>
  <si>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</si>
  <si>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</si>
  <si>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</si>
  <si>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</si>
  <si>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</si>
  <si>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</si>
  <si>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</si>
  <si>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</si>
  <si>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</si>
  <si>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</si>
  <si>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</si>
  <si>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</si>
  <si>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</si>
  <si>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</si>
  <si>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</si>
  <si>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</si>
  <si>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</si>
  <si>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</si>
  <si>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</si>
  <si>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</si>
  <si>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</si>
  <si>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</si>
  <si>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</si>
  <si>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</si>
  <si>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</si>
  <si>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</si>
  <si>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</si>
  <si>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</si>
  <si>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</si>
  <si>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</si>
  <si>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</si>
  <si>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</si>
  <si>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</si>
  <si>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</si>
  <si>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</si>
  <si>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</si>
  <si>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</si>
  <si>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</si>
  <si>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</si>
  <si>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</si>
  <si>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</si>
  <si>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</si>
  <si>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</si>
  <si>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</si>
  <si>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</si>
  <si>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</si>
  <si>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</si>
  <si>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</si>
  <si>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</si>
  <si>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</si>
  <si>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</si>
  <si>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</si>
  <si>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</si>
  <si>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</si>
  <si>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</si>
  <si>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</si>
  <si>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</si>
  <si>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</si>
  <si>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</si>
  <si>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</si>
  <si>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</si>
  <si>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</si>
  <si>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</si>
  <si>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</si>
  <si>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</si>
  <si>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</si>
  <si>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</si>
  <si>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</si>
  <si>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</si>
  <si>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</si>
  <si>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</si>
  <si>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</si>
  <si>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</si>
  <si>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</si>
  <si>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</si>
  <si>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</si>
  <si>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</si>
  <si>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</si>
  <si>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</si>
  <si>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</si>
  <si>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</si>
  <si>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</si>
  <si>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</si>
  <si>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</si>
  <si>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</si>
  <si>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</si>
  <si>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</si>
  <si>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</si>
  <si>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</si>
  <si>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</si>
  <si>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</si>
  <si>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</si>
  <si>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</si>
  <si>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</si>
  <si>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</si>
  <si>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</si>
  <si>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</si>
  <si>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</si>
  <si>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</si>
  <si>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</si>
  <si>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</si>
  <si>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</si>
  <si>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</si>
  <si>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</si>
  <si>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</si>
  <si>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</si>
  <si>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</si>
  <si>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</si>
  <si>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</si>
  <si>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</si>
  <si>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</si>
  <si>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</si>
  <si>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</si>
  <si>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</si>
  <si>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</si>
  <si>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</si>
  <si>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</si>
  <si>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</si>
  <si>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</si>
  <si>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</si>
  <si>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</si>
  <si>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</si>
  <si>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</si>
  <si>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</si>
  <si>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</si>
  <si>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</si>
  <si>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</si>
  <si>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</si>
  <si>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</si>
  <si>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</si>
  <si>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</si>
  <si>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</si>
  <si>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</si>
  <si>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</si>
  <si>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</si>
  <si>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</si>
  <si>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</si>
  <si>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</si>
  <si>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</si>
  <si>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</si>
  <si>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</si>
  <si>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</si>
  <si>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</si>
  <si>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</si>
  <si>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</si>
  <si>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</si>
  <si>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</si>
  <si>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</si>
  <si>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</si>
  <si>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</si>
  <si>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</si>
  <si>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</si>
  <si>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</si>
  <si>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</si>
  <si>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</si>
  <si>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</si>
  <si>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</si>
  <si>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</si>
  <si>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</si>
  <si>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</si>
  <si>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</si>
  <si>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</si>
  <si>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</si>
  <si>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</si>
  <si>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</si>
  <si>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</si>
  <si>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</si>
  <si>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</si>
  <si>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</si>
  <si>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</si>
  <si>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</si>
  <si>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</si>
  <si>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</si>
  <si>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</si>
  <si>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</si>
  <si>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</si>
  <si>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</si>
  <si>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</si>
  <si>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</si>
  <si>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</si>
  <si>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</si>
  <si>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</si>
  <si>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</si>
  <si>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</si>
  <si>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</si>
  <si>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</si>
  <si>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</si>
  <si>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</si>
  <si>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</si>
  <si>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</si>
  <si>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</si>
  <si>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</si>
  <si>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</si>
  <si>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</si>
  <si>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</si>
  <si>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</si>
  <si>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</si>
  <si>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</si>
  <si>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</si>
  <si>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</si>
  <si>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</si>
  <si>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</si>
  <si>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</si>
  <si>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</si>
  <si>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</si>
  <si>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</si>
  <si>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</si>
  <si>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</si>
  <si>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</si>
  <si>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</si>
  <si>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</si>
  <si>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</si>
  <si>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</si>
  <si>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</si>
  <si>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</si>
  <si>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</si>
  <si>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</si>
  <si>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</si>
  <si>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</si>
  <si>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</si>
  <si>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</si>
  <si>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</si>
  <si>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</si>
  <si>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</si>
  <si>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</si>
  <si>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</si>
  <si>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</si>
  <si>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</si>
  <si>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</si>
  <si>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</si>
  <si>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</si>
  <si>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</si>
  <si>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</si>
  <si>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</si>
  <si>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</si>
  <si>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</si>
  <si>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</si>
  <si>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</si>
  <si>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</si>
  <si>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</si>
  <si>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</si>
  <si>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</si>
  <si>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</si>
  <si>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</si>
  <si>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</si>
  <si>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</si>
  <si>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</si>
  <si>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</si>
  <si>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</si>
  <si>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</si>
  <si>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</si>
  <si>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</si>
  <si>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</si>
  <si>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</si>
  <si>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</si>
  <si>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</si>
  <si>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</si>
  <si>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</si>
  <si>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</si>
  <si>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</si>
  <si>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</si>
  <si>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</si>
  <si>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</si>
  <si>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</si>
  <si>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</si>
  <si>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</si>
  <si>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</si>
  <si>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</si>
  <si>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</si>
  <si>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</si>
  <si>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</si>
  <si>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</si>
  <si>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</si>
  <si>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</si>
  <si>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</si>
  <si>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</si>
  <si>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</si>
  <si>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</si>
  <si>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</si>
  <si>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</si>
  <si>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</si>
  <si>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</si>
  <si>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</si>
  <si>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</si>
  <si>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</si>
  <si>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</si>
  <si>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</si>
  <si>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</si>
  <si>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</si>
  <si>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</si>
  <si>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</si>
  <si>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</si>
  <si>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</si>
  <si>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</si>
  <si>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</si>
  <si>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</si>
  <si>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</si>
  <si>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</si>
  <si>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</si>
  <si>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</si>
  <si>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</si>
  <si>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</si>
  <si>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</si>
  <si>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</si>
  <si>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</si>
  <si>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</si>
  <si>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</si>
  <si>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</si>
  <si>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</si>
  <si>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</si>
  <si>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</si>
  <si>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</si>
  <si>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</si>
  <si>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</si>
  <si>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</si>
  <si>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</si>
  <si>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</si>
  <si>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</si>
  <si>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</si>
  <si>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</si>
  <si>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</si>
  <si>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</si>
  <si>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</si>
  <si>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</si>
  <si>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</si>
  <si>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</si>
  <si>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</si>
  <si>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</si>
  <si>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</si>
  <si>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</si>
  <si>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</si>
  <si>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</si>
  <si>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</si>
  <si>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</si>
  <si>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</si>
  <si>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</si>
  <si>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</si>
  <si>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</si>
  <si>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</si>
  <si>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</si>
  <si>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</si>
  <si>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</si>
  <si>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</si>
  <si>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</si>
  <si>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</si>
  <si>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</si>
  <si>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</si>
  <si>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</si>
  <si>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</si>
  <si>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</si>
  <si>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</si>
  <si>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</si>
  <si>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</si>
  <si>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</si>
  <si>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</si>
  <si>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</si>
  <si>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</si>
  <si>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</si>
  <si>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</si>
  <si>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</si>
  <si>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</si>
  <si>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</si>
  <si>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</si>
  <si>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</si>
  <si>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</si>
  <si>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</si>
  <si>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</si>
  <si>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</si>
  <si>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</si>
  <si>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</si>
  <si>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</si>
  <si>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</si>
  <si>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</si>
  <si>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</si>
  <si>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</si>
  <si>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</si>
  <si>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</si>
  <si>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</si>
  <si>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</si>
  <si>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</si>
  <si>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</si>
  <si>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</si>
  <si>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</si>
  <si>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</si>
  <si>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</si>
  <si>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</si>
  <si>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</si>
  <si>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</si>
  <si>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</si>
  <si>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</si>
  <si>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</si>
  <si>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</si>
  <si>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</si>
  <si>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</si>
  <si>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</si>
  <si>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</si>
  <si>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</si>
  <si>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</si>
  <si>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</si>
  <si>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</si>
  <si>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</si>
  <si>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</si>
  <si>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</si>
  <si>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</si>
  <si>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</si>
  <si>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</si>
  <si>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</si>
  <si>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</si>
  <si>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</si>
  <si>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</si>
  <si>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</si>
  <si>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</si>
  <si>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</si>
  <si>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</si>
  <si>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</si>
  <si>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</si>
  <si>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</si>
  <si>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</si>
  <si>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</si>
  <si>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</si>
  <si>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</si>
  <si>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</si>
  <si>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</si>
  <si>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</si>
  <si>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</si>
  <si>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</si>
  <si>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</si>
  <si>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</si>
  <si>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</si>
  <si>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</si>
  <si>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</si>
  <si>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</si>
  <si>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</si>
  <si>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</si>
  <si>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</si>
  <si>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</si>
  <si>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</si>
  <si>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</si>
  <si>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</si>
  <si>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</si>
  <si>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</si>
  <si>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</si>
  <si>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</si>
  <si>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</si>
  <si>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</si>
  <si>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</si>
  <si>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</si>
  <si>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</si>
  <si>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</si>
  <si>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</si>
  <si>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</si>
  <si>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</si>
  <si>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</si>
  <si>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</si>
  <si>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</si>
  <si>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</si>
  <si>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</si>
  <si>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</si>
  <si>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</si>
  <si>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</si>
  <si>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</si>
  <si>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</si>
  <si>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</si>
  <si>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</si>
  <si>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</si>
  <si>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</si>
  <si>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</si>
  <si>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</si>
  <si>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</si>
  <si>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</si>
  <si>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</si>
  <si>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</si>
  <si>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</si>
  <si>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</si>
  <si>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</si>
  <si>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</si>
  <si>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</si>
  <si>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</si>
  <si>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</si>
  <si>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</si>
  <si>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</si>
  <si>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</si>
  <si>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</si>
  <si>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</si>
  <si>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</si>
  <si>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</si>
  <si>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</si>
  <si>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</si>
  <si>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</si>
  <si>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</si>
  <si>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</si>
  <si>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</si>
  <si>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</si>
  <si>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</si>
  <si>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</si>
  <si>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</si>
  <si>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</si>
  <si>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</si>
  <si>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</si>
  <si>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</si>
  <si>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</si>
  <si>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</si>
  <si>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</si>
  <si>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</si>
  <si>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</si>
  <si>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</si>
  <si>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</si>
  <si>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</si>
  <si>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</si>
  <si>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</si>
  <si>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</si>
  <si>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</si>
  <si>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</si>
  <si>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</si>
  <si>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</si>
  <si>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</si>
  <si>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</si>
  <si>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</si>
  <si>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</si>
  <si>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</si>
  <si>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</si>
  <si>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</si>
  <si>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</si>
  <si>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</si>
  <si>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</si>
  <si>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</si>
  <si>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</si>
  <si>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</si>
  <si>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</si>
  <si>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</si>
  <si>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</si>
  <si>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</si>
  <si>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</si>
  <si>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</si>
  <si>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</si>
  <si>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</si>
  <si>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</si>
  <si>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</si>
  <si>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</si>
  <si>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</si>
  <si>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</si>
  <si>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</si>
  <si>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</si>
  <si>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</si>
  <si>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</si>
  <si>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</si>
  <si>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</si>
  <si>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</si>
  <si>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</si>
  <si>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</si>
  <si>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</si>
  <si>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</si>
  <si>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</si>
  <si>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</si>
  <si>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</si>
  <si>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</si>
  <si>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</si>
  <si>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</si>
  <si>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</si>
  <si>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</si>
  <si>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</si>
  <si>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</si>
  <si>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</si>
  <si>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</si>
  <si>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</si>
  <si>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</si>
  <si>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</si>
  <si>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</si>
  <si>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</si>
  <si>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</si>
  <si>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</si>
  <si>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</si>
  <si>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</si>
  <si>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</si>
  <si>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</si>
  <si>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</si>
  <si>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</si>
  <si>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</si>
  <si>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</si>
  <si>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</si>
  <si>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</si>
  <si>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</si>
  <si>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</si>
  <si>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</si>
  <si>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</si>
  <si>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</si>
  <si>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</si>
  <si>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</si>
  <si>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</si>
  <si>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</si>
  <si>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</si>
  <si>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</si>
  <si>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</si>
  <si>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</si>
  <si>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</si>
  <si>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</si>
  <si>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</si>
  <si>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</si>
  <si>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</si>
  <si>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</si>
  <si>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</si>
  <si>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</si>
  <si>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</si>
  <si>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</si>
  <si>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</si>
  <si>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</si>
  <si>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</si>
  <si>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</si>
  <si>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</si>
  <si>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</si>
  <si>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</si>
  <si>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</si>
  <si>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</si>
  <si>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</si>
  <si>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</si>
  <si>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</si>
  <si>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</si>
  <si>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</si>
  <si>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</si>
  <si>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</si>
  <si>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</si>
  <si>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</si>
  <si>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</si>
  <si>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</si>
  <si>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</si>
  <si>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</si>
  <si>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</si>
  <si>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</si>
  <si>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</si>
  <si>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</si>
  <si>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</si>
  <si>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</si>
  <si>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</si>
  <si>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</si>
  <si>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</si>
  <si>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</si>
  <si>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</si>
  <si>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</si>
  <si>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</si>
  <si>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</si>
  <si>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</si>
  <si>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</si>
  <si>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</si>
  <si>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</si>
  <si>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</si>
  <si>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</si>
  <si>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</si>
  <si>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</si>
  <si>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</si>
  <si>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</si>
  <si>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</si>
  <si>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</si>
  <si>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</si>
  <si>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</si>
  <si>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</si>
  <si>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</si>
  <si>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</si>
  <si>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</si>
  <si>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</si>
  <si>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</si>
  <si>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</si>
  <si>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</si>
  <si>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</si>
  <si>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</si>
  <si>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</si>
  <si>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</si>
  <si>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</si>
  <si>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</si>
  <si>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</si>
  <si>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</si>
  <si>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</si>
  <si>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</si>
  <si>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</si>
  <si>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</si>
  <si>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</si>
  <si>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</si>
  <si>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</si>
  <si>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</si>
  <si>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</si>
  <si>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</si>
  <si>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</si>
  <si>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</si>
  <si>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</si>
  <si>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</si>
  <si>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</si>
  <si>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</si>
  <si>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</si>
  <si>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</si>
  <si>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</si>
  <si>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</si>
  <si>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</si>
  <si>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</si>
  <si>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</si>
  <si>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</si>
  <si>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</si>
  <si>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</si>
  <si>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</si>
  <si>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</si>
  <si>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</si>
  <si>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</si>
  <si>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</si>
  <si>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</si>
  <si>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</si>
  <si>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</si>
  <si>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</si>
  <si>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</si>
  <si>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</si>
  <si>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</si>
  <si>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</si>
  <si>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</si>
  <si>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</si>
  <si>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</si>
  <si>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</si>
  <si>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</si>
  <si>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</si>
  <si>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</si>
  <si>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</si>
  <si>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</si>
  <si>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</si>
  <si>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</si>
  <si>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</si>
  <si>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</si>
  <si>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</si>
  <si>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</si>
  <si>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</si>
  <si>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</si>
  <si>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</si>
  <si>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</si>
  <si>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</si>
  <si>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</si>
  <si>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</si>
  <si>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</si>
  <si>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</si>
  <si>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</si>
  <si>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</si>
  <si>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</si>
  <si>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</si>
  <si>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</si>
  <si>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</si>
  <si>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</si>
  <si>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</si>
  <si>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</si>
  <si>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</si>
  <si>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</si>
  <si>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</si>
  <si>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</si>
  <si>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</si>
  <si>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</si>
  <si>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</si>
  <si>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</si>
  <si>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</si>
  <si>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</si>
  <si>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</si>
  <si>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</si>
  <si>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</si>
  <si>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</si>
  <si>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</si>
  <si>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</si>
  <si>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</si>
  <si>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</si>
  <si>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</si>
  <si>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</si>
  <si>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</si>
  <si>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</si>
  <si>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</si>
  <si>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</si>
  <si>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</si>
  <si>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</si>
  <si>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</si>
  <si>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</si>
  <si>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</si>
  <si>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</si>
  <si>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</si>
  <si>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</si>
  <si>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</si>
  <si>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</si>
  <si>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</si>
  <si>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</si>
  <si>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</si>
  <si>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</si>
  <si>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</si>
  <si>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</si>
  <si>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</si>
  <si>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</si>
  <si>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</si>
  <si>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</si>
  <si>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</si>
  <si>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</si>
  <si>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</si>
  <si>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</si>
  <si>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</si>
  <si>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</si>
  <si>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</si>
  <si>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</si>
  <si>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</si>
  <si>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</si>
  <si>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</si>
  <si>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</si>
  <si>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</si>
  <si>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</si>
  <si>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</si>
  <si>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</si>
  <si>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</si>
  <si>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</si>
  <si>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</si>
  <si>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</si>
  <si>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</si>
  <si>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</si>
  <si>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</si>
  <si>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</si>
  <si>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</si>
  <si>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</si>
  <si>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</si>
  <si>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</si>
  <si>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</si>
  <si>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</si>
  <si>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</si>
  <si>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</si>
  <si>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</si>
  <si>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</si>
  <si>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</si>
  <si>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</si>
  <si>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</si>
  <si>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</si>
  <si>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</si>
  <si>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</si>
  <si>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</si>
  <si>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</si>
  <si>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</si>
  <si>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</si>
  <si>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</si>
  <si>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</si>
  <si>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</si>
  <si>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</si>
  <si>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</si>
  <si>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</si>
  <si>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</si>
  <si>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</si>
  <si>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</si>
  <si>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</si>
  <si>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</si>
  <si>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</si>
  <si>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</si>
  <si>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</si>
  <si>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</si>
  <si>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</si>
  <si>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</si>
  <si>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</si>
  <si>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</si>
  <si>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</si>
  <si>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</si>
  <si>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</si>
  <si>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</si>
  <si>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</si>
  <si>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</si>
  <si>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</si>
  <si>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</si>
  <si>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</si>
  <si>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</si>
  <si>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</si>
  <si>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</si>
  <si>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</si>
  <si>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</si>
  <si>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</si>
  <si>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</si>
  <si>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</si>
  <si>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</si>
  <si>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</si>
  <si>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</si>
  <si>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</si>
  <si>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</si>
  <si>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</si>
  <si>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</si>
  <si>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</si>
  <si>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</si>
  <si>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</si>
  <si>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</si>
  <si>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</si>
  <si>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</si>
  <si>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</si>
  <si>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</si>
  <si>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</si>
  <si>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</si>
  <si>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</si>
  <si>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</si>
  <si>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</si>
  <si>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</si>
  <si>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</si>
  <si>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</si>
  <si>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</si>
  <si>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</si>
  <si>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</si>
  <si>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</si>
  <si>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</si>
  <si>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</si>
  <si>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</si>
  <si>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</si>
  <si>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</si>
  <si>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</si>
  <si>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</si>
  <si>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</si>
  <si>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</si>
  <si>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</si>
  <si>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</si>
  <si>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</si>
  <si>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</si>
  <si>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</si>
  <si>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</si>
  <si>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</si>
  <si>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</si>
  <si>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</si>
  <si>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</si>
  <si>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</si>
  <si>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</si>
  <si>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</si>
  <si>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</si>
  <si>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</si>
  <si>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</si>
  <si>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</si>
  <si>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</si>
  <si>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</si>
  <si>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</si>
  <si>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</si>
  <si>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</si>
  <si>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</si>
  <si>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</si>
  <si>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</si>
  <si>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</si>
  <si>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</si>
  <si>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</si>
  <si>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</si>
  <si>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</si>
  <si>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</si>
  <si>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</si>
  <si>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</si>
  <si>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</si>
  <si>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</si>
  <si>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</si>
  <si>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</si>
  <si>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</si>
  <si>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</si>
  <si>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</si>
  <si>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</si>
  <si>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</si>
  <si>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</si>
  <si>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</si>
  <si>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</si>
  <si>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</si>
  <si>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</si>
  <si>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</si>
  <si>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</si>
  <si>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</si>
  <si>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</si>
  <si>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</si>
  <si>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</si>
  <si>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</si>
  <si>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</si>
  <si>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</si>
  <si>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</si>
  <si>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</si>
  <si>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</si>
  <si>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</si>
  <si>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</si>
  <si>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</si>
  <si>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</si>
  <si>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</si>
  <si>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</si>
  <si>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</si>
  <si>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</si>
  <si>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</si>
  <si>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</si>
  <si>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</si>
  <si>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</si>
  <si>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</si>
  <si>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</si>
  <si>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</si>
  <si>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</si>
  <si>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</si>
  <si>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</si>
  <si>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</si>
  <si>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</si>
  <si>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</si>
  <si>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</si>
  <si>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</si>
  <si>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</si>
  <si>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</si>
  <si>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</si>
  <si>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</si>
  <si>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</si>
  <si>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</si>
  <si>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</si>
  <si>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</si>
  <si>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</si>
  <si>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</si>
  <si>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</si>
  <si>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</si>
  <si>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</si>
  <si>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</si>
  <si>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</si>
  <si>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</si>
  <si>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</si>
  <si>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</si>
  <si>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</si>
  <si>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</si>
  <si>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</si>
  <si>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</si>
  <si>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</si>
  <si>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</si>
  <si>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</si>
  <si>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</si>
  <si>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</si>
  <si>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</si>
  <si>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</si>
  <si>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</si>
  <si>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</si>
  <si>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</si>
  <si>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</si>
  <si>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</si>
  <si>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</si>
  <si>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</si>
  <si>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</si>
  <si>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</si>
  <si>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</si>
  <si>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</si>
  <si>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</si>
  <si>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</si>
  <si>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</si>
  <si>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</si>
  <si>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</si>
  <si>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</si>
  <si>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</si>
  <si>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</si>
  <si>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</si>
  <si>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</si>
  <si>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</si>
  <si>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</si>
  <si>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</si>
  <si>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</si>
  <si>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</si>
  <si>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</si>
  <si>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</si>
  <si>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</si>
  <si>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</si>
  <si>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</si>
  <si>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</si>
  <si>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</si>
  <si>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</si>
  <si>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</si>
  <si>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</si>
  <si>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</si>
  <si>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</si>
  <si>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</si>
  <si>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</si>
  <si>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</si>
  <si>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</si>
  <si>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</si>
  <si>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</si>
  <si>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</si>
  <si>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</si>
  <si>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</si>
  <si>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</si>
  <si>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</si>
  <si>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</si>
  <si>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</si>
  <si>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</si>
  <si>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</si>
  <si>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</si>
  <si>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</si>
  <si>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</si>
  <si>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</si>
  <si>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</si>
  <si>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</si>
  <si>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</si>
  <si>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</si>
  <si>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</si>
  <si>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</si>
  <si>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</si>
  <si>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</si>
  <si>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</si>
  <si>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</si>
  <si>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</si>
  <si>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</si>
  <si>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</si>
  <si>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</si>
  <si>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</si>
  <si>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</si>
  <si>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</si>
  <si>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</si>
  <si>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</si>
  <si>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</si>
  <si>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</si>
  <si>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</si>
  <si>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</si>
  <si>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</si>
  <si>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</si>
  <si>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</si>
  <si>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</si>
  <si>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</si>
  <si>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</si>
  <si>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</si>
  <si>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</si>
  <si>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</si>
  <si>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</si>
  <si>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</si>
  <si>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</si>
  <si>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</si>
  <si>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</si>
  <si>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</si>
  <si>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</si>
  <si>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</si>
  <si>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</si>
  <si>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</si>
  <si>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</si>
  <si>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</si>
  <si>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</si>
  <si>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</si>
  <si>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</si>
  <si>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</si>
  <si>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</si>
  <si>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</si>
  <si>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</si>
  <si>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</si>
  <si>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</si>
  <si>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</si>
  <si>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</si>
  <si>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</si>
  <si>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</si>
  <si>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</si>
  <si>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</si>
  <si>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</si>
  <si>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</si>
  <si>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</si>
  <si>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</si>
  <si>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</si>
  <si>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</si>
  <si>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</si>
  <si>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</si>
  <si>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</si>
  <si>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</si>
  <si>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</si>
  <si>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</si>
  <si>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</si>
  <si>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</si>
  <si>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</si>
  <si>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</si>
  <si>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</si>
  <si>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</si>
  <si>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</si>
  <si>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</si>
  <si>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</si>
  <si>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</si>
  <si>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</si>
  <si>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</si>
  <si>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</si>
  <si>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</si>
  <si>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</si>
  <si>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</si>
  <si>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</si>
  <si>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</si>
  <si>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</si>
  <si>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</si>
  <si>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</si>
  <si>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</si>
  <si>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</si>
  <si>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</si>
  <si>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</si>
  <si>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</si>
  <si>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</si>
  <si>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</si>
  <si>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</si>
  <si>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</si>
  <si>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</si>
  <si>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</si>
  <si>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</si>
  <si>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</si>
  <si>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</si>
  <si>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</si>
  <si>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</si>
  <si>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</si>
  <si>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</si>
  <si>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</si>
  <si>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</si>
  <si>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</si>
  <si>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</si>
  <si>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</si>
  <si>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</si>
  <si>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</si>
  <si>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</si>
  <si>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</si>
  <si>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</si>
  <si>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</si>
  <si>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</si>
  <si>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</si>
  <si>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</si>
  <si>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</si>
  <si>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</si>
  <si>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</si>
  <si>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</si>
  <si>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</si>
  <si>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</si>
  <si>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</si>
  <si>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</si>
  <si>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</si>
  <si>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</si>
  <si>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</si>
  <si>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</si>
  <si>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</si>
  <si>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</si>
  <si>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</si>
  <si>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</si>
  <si>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</si>
  <si>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</si>
  <si>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</si>
  <si>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</si>
  <si>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</si>
  <si>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</si>
  <si>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</si>
  <si>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</si>
  <si>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</si>
  <si>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</si>
  <si>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</si>
  <si>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</si>
  <si>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</si>
  <si>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</si>
  <si>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</si>
  <si>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</si>
  <si>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</si>
  <si>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</si>
  <si>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</si>
  <si>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</si>
  <si>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</si>
  <si>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</si>
  <si>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</si>
  <si>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</si>
  <si>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</si>
  <si>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</si>
  <si>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</si>
  <si>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</si>
  <si>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</si>
  <si>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</si>
  <si>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</si>
  <si>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</si>
  <si>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</si>
  <si>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</si>
  <si>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</si>
  <si>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</si>
  <si>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</si>
  <si>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</si>
  <si>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</si>
  <si>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</si>
  <si>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</si>
  <si>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</si>
  <si>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</si>
  <si>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</si>
  <si>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</si>
  <si>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</si>
  <si>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</si>
  <si>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</si>
  <si>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</si>
  <si>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</si>
  <si>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</si>
  <si>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</si>
  <si>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</si>
  <si>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</si>
  <si>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</si>
  <si>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</si>
  <si>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</si>
  <si>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</si>
  <si>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</si>
  <si>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</si>
  <si>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</si>
  <si>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</si>
  <si>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</si>
  <si>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</si>
  <si>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</si>
  <si>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</si>
  <si>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</si>
  <si>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</si>
  <si>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</si>
  <si>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</si>
  <si>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</si>
  <si>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</si>
  <si>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</si>
  <si>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</si>
  <si>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</si>
  <si>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</si>
  <si>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</si>
  <si>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</si>
  <si>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</si>
  <si>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</si>
  <si>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</si>
  <si>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</si>
  <si>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</si>
  <si>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</si>
  <si>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</si>
  <si>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</si>
  <si>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</si>
  <si>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</si>
  <si>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</si>
  <si>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</si>
  <si>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</si>
  <si>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</si>
  <si>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</si>
  <si>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</si>
  <si>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</si>
  <si>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</si>
  <si>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</si>
  <si>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</si>
  <si>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</si>
  <si>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</si>
  <si>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</si>
  <si>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</si>
  <si>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</si>
  <si>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</si>
  <si>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</si>
  <si>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</si>
  <si>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</si>
  <si>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</si>
  <si>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</si>
  <si>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</si>
  <si>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</si>
  <si>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</si>
  <si>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</si>
  <si>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</si>
  <si>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</si>
  <si>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</si>
  <si>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</si>
  <si>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</si>
  <si>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</si>
  <si>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</si>
  <si>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</si>
  <si>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</si>
  <si>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</si>
  <si>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</si>
  <si>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</si>
  <si>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</si>
  <si>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</si>
  <si>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</si>
  <si>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</si>
  <si>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</si>
  <si>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</si>
  <si>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</si>
  <si>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</si>
  <si>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</si>
  <si>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</si>
  <si>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</si>
  <si>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</si>
  <si>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</si>
  <si>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</si>
  <si>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</si>
  <si>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</si>
  <si>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</si>
  <si>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</si>
  <si>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</si>
  <si>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</si>
  <si>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</si>
  <si>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</si>
  <si>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</si>
  <si>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</si>
  <si>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</si>
  <si>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</si>
  <si>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</si>
  <si>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</si>
  <si>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</si>
  <si>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</si>
  <si>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</si>
  <si>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</si>
  <si>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</si>
  <si>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</si>
  <si>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</si>
  <si>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</si>
  <si>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</si>
  <si>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</si>
  <si>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</si>
  <si>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</si>
  <si>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</si>
  <si>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</si>
  <si>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</si>
  <si>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</si>
  <si>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</si>
  <si>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</si>
  <si>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</si>
  <si>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</si>
  <si>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</si>
  <si>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</si>
  <si>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</si>
  <si>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</si>
  <si>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</si>
  <si>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</si>
  <si>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</si>
  <si>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</si>
  <si>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</si>
  <si>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</si>
  <si>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</si>
  <si>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</si>
  <si>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</si>
  <si>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</si>
  <si>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</si>
  <si>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</si>
  <si>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</si>
  <si>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</si>
  <si>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</si>
  <si>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</si>
  <si>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</si>
  <si>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</si>
  <si>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</si>
  <si>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</si>
  <si>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</si>
  <si>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</si>
  <si>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</si>
  <si>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</si>
  <si>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</si>
  <si>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</si>
  <si>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</si>
  <si>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</si>
  <si>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</si>
  <si>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</si>
  <si>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</si>
  <si>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</si>
  <si>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</si>
  <si>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</si>
  <si>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</si>
  <si>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</si>
  <si>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</si>
  <si>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</si>
  <si>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</si>
  <si>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</si>
  <si>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</si>
  <si>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</si>
  <si>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</si>
  <si>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</si>
  <si>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</si>
  <si>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</si>
  <si>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</si>
  <si>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</si>
  <si>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</si>
  <si>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</si>
  <si>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</si>
  <si>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</si>
  <si>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</si>
  <si>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</si>
  <si>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</si>
  <si>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</si>
  <si>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</si>
  <si>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</si>
  <si>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</si>
  <si>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</si>
  <si>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</si>
  <si>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</si>
  <si>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</si>
  <si>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</si>
  <si>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</si>
  <si>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</si>
  <si>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</si>
  <si>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</si>
  <si>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</si>
  <si>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</si>
  <si>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</si>
  <si>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</si>
  <si>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</si>
  <si>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</si>
  <si>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</si>
  <si>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</si>
  <si>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</si>
  <si>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</si>
  <si>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</si>
  <si>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</si>
  <si>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</si>
  <si>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</si>
  <si>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</si>
  <si>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</si>
  <si>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</si>
  <si>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</si>
  <si>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</si>
  <si>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</si>
  <si>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</si>
  <si>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</si>
  <si>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</si>
  <si>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</si>
  <si>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</si>
  <si>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</si>
  <si>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</si>
  <si>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</si>
  <si>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</si>
  <si>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</si>
  <si>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</si>
  <si>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</si>
  <si>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</si>
  <si>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</si>
  <si>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</si>
  <si>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</si>
  <si>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</si>
  <si>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</si>
  <si>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</si>
  <si>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</si>
  <si>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</si>
  <si>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</si>
  <si>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</si>
  <si>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</si>
  <si>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</si>
  <si>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</si>
  <si>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</si>
  <si>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</si>
  <si>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</si>
  <si>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</si>
  <si>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</si>
  <si>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</si>
  <si>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</si>
  <si>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</si>
  <si>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</si>
  <si>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</si>
  <si>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</si>
  <si>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</si>
  <si>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</si>
  <si>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</si>
  <si>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</si>
  <si>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</si>
  <si>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</si>
  <si>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</si>
  <si>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</si>
  <si>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</si>
  <si>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</si>
  <si>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</si>
  <si>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</si>
  <si>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</si>
  <si>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</si>
  <si>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</si>
  <si>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</si>
  <si>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</si>
  <si>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</si>
  <si>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</si>
  <si>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</si>
  <si>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</si>
  <si>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</si>
  <si>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</si>
  <si>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</si>
  <si>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</si>
  <si>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</si>
  <si>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</si>
  <si>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</si>
  <si>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</si>
  <si>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</si>
  <si>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</si>
  <si>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</si>
  <si>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</si>
  <si>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</si>
  <si>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</si>
  <si>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</si>
  <si>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</si>
  <si>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</si>
  <si>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</si>
  <si>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</si>
  <si>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</si>
  <si>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</si>
  <si>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</si>
  <si>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</si>
  <si>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</si>
  <si>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</si>
  <si>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</si>
  <si>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</si>
  <si>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</si>
  <si>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</si>
  <si>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</si>
  <si>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</si>
  <si>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</si>
  <si>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</si>
  <si>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</si>
  <si>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</si>
  <si>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</si>
  <si>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</si>
  <si>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</si>
  <si>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</si>
  <si>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</si>
  <si>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</si>
  <si>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</si>
  <si>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</si>
  <si>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</si>
  <si>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</si>
  <si>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</si>
  <si>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</si>
  <si>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</si>
  <si>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</si>
  <si>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</si>
  <si>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</si>
  <si>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</si>
  <si>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</si>
  <si>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</si>
  <si>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</si>
  <si>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</si>
  <si>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</si>
  <si>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</si>
  <si>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</si>
  <si>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</si>
  <si>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</si>
  <si>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</si>
  <si>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</si>
  <si>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</si>
  <si>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</si>
  <si>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</si>
  <si>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</si>
  <si>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</si>
  <si>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</si>
  <si>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</si>
  <si>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</si>
  <si>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</si>
  <si>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</si>
  <si>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</si>
  <si>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</si>
  <si>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</si>
  <si>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</si>
  <si>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</si>
  <si>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</si>
  <si>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</si>
  <si>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</si>
  <si>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</si>
  <si>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</si>
  <si>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</si>
  <si>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</si>
  <si>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</si>
  <si>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</si>
  <si>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</si>
  <si>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</si>
  <si>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</si>
  <si>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</si>
  <si>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</si>
  <si>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</si>
  <si>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</si>
  <si>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</si>
  <si>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</si>
  <si>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</si>
  <si>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</si>
  <si>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</si>
  <si>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</si>
  <si>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</si>
  <si>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</si>
  <si>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</si>
  <si>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</si>
  <si>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</si>
  <si>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</si>
  <si>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</si>
  <si>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</si>
  <si>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</si>
  <si>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</si>
  <si>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</si>
  <si>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</si>
  <si>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</si>
  <si>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</si>
  <si>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</si>
  <si>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</si>
  <si>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</si>
  <si>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</si>
  <si>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</si>
  <si>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</si>
  <si>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</si>
  <si>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</si>
  <si>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</si>
  <si>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</si>
  <si>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</si>
  <si>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</si>
  <si>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</si>
  <si>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</si>
  <si>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</si>
  <si>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</si>
  <si>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</si>
  <si>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</si>
  <si>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</si>
  <si>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</si>
  <si>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</si>
  <si>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</si>
  <si>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</si>
  <si>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</si>
  <si>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</si>
  <si>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</si>
  <si>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</si>
  <si>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</si>
  <si>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</si>
  <si>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</si>
  <si>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</si>
  <si>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</si>
  <si>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</si>
  <si>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</si>
  <si>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</si>
  <si>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</si>
  <si>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</si>
  <si>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</si>
  <si>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</si>
  <si>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</si>
  <si>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</si>
  <si>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</si>
  <si>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</si>
  <si>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</si>
  <si>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</si>
  <si>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</si>
  <si>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</si>
  <si>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</si>
  <si>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</si>
  <si>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</si>
  <si>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</si>
  <si>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</si>
  <si>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</si>
  <si>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</si>
  <si>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</si>
  <si>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</si>
  <si>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</si>
  <si>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</si>
  <si>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</si>
  <si>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</si>
  <si>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</si>
  <si>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</si>
  <si>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</si>
  <si>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</si>
  <si>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</si>
  <si>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</si>
  <si>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</si>
  <si>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</si>
  <si>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</si>
  <si>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</si>
  <si>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</si>
  <si>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</si>
  <si>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</si>
  <si>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</si>
  <si>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</si>
  <si>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</si>
  <si>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</si>
  <si>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</si>
  <si>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</si>
  <si>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</si>
  <si>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</si>
  <si>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</si>
  <si>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</si>
  <si>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</si>
  <si>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</si>
  <si>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</si>
  <si>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</si>
  <si>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</si>
  <si>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</si>
  <si>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</si>
  <si>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</si>
  <si>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</si>
  <si>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</si>
  <si>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</si>
  <si>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</si>
  <si>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</si>
  <si>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</si>
  <si>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</si>
  <si>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</si>
  <si>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</si>
  <si>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</si>
  <si>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</si>
  <si>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</si>
  <si>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</si>
  <si>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</si>
  <si>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</si>
  <si>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</si>
  <si>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</si>
  <si>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</si>
  <si>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</si>
  <si>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</si>
  <si>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</si>
  <si>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</si>
  <si>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</si>
  <si>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</si>
  <si>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</si>
  <si>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</si>
  <si>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</si>
  <si>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</si>
  <si>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</si>
  <si>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</si>
  <si>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</si>
  <si>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</si>
  <si>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</si>
  <si>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</si>
  <si>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</si>
  <si>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</si>
  <si>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</si>
  <si>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</si>
  <si>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</si>
  <si>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</si>
  <si>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</si>
  <si>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</si>
  <si>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</si>
  <si>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</si>
  <si>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</si>
  <si>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</si>
  <si>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</si>
  <si>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</si>
  <si>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</si>
  <si>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</si>
  <si>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</si>
  <si>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</si>
  <si>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</si>
  <si>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</si>
  <si>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</si>
  <si>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</si>
  <si>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</si>
  <si>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</si>
  <si>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</si>
  <si>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</si>
  <si>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</si>
  <si>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</si>
  <si>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</si>
  <si>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</si>
  <si>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</si>
  <si>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</si>
  <si>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</si>
  <si>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</si>
  <si>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</si>
  <si>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</si>
  <si>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</si>
  <si>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</si>
  <si>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</si>
  <si>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</si>
  <si>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</si>
  <si>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</si>
  <si>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</si>
  <si>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</si>
  <si>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</si>
  <si>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</si>
  <si>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</si>
  <si>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</si>
  <si>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</si>
  <si>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</si>
  <si>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</si>
  <si>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</si>
  <si>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</si>
  <si>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</si>
  <si>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</si>
  <si>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</si>
  <si>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</si>
  <si>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</si>
  <si>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</si>
  <si>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</si>
  <si>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</si>
  <si>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</si>
  <si>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</si>
  <si>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</si>
  <si>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</si>
  <si>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</si>
  <si>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</si>
  <si>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</si>
  <si>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</si>
  <si>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</si>
  <si>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</si>
  <si>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</si>
  <si>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</si>
  <si>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</si>
  <si>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</si>
  <si>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</si>
  <si>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</si>
  <si>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</si>
  <si>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</si>
  <si>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</si>
  <si>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</si>
  <si>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</si>
  <si>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</si>
  <si>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</si>
  <si>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</si>
  <si>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</si>
  <si>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</si>
  <si>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</si>
  <si>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</si>
  <si>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</si>
  <si>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</si>
  <si>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</si>
  <si>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</si>
  <si>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</si>
  <si>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</si>
  <si>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</si>
  <si>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</si>
  <si>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</si>
  <si>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</si>
  <si>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</si>
  <si>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</si>
  <si>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</si>
  <si>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</si>
  <si>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</si>
  <si>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</si>
  <si>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</si>
  <si>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</si>
  <si>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</si>
  <si>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</si>
  <si>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</si>
  <si>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</si>
  <si>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</si>
  <si>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</si>
  <si>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</si>
  <si>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</si>
  <si>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</si>
  <si>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</si>
  <si>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</si>
  <si>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</si>
  <si>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</si>
  <si>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</si>
  <si>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</si>
  <si>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</si>
  <si>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</si>
  <si>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</si>
  <si>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</si>
  <si>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</si>
  <si>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</si>
  <si>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</si>
  <si>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</si>
  <si>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</si>
  <si>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</si>
  <si>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</si>
  <si>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</si>
  <si>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</si>
  <si>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</si>
  <si>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</si>
  <si>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</si>
  <si>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</si>
  <si>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</si>
  <si>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</si>
  <si>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</si>
  <si>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</si>
  <si>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</si>
  <si>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</si>
  <si>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</si>
  <si>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</si>
  <si>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</si>
  <si>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</si>
  <si>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</si>
  <si>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</si>
  <si>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</si>
  <si>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</si>
  <si>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</si>
  <si>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</si>
  <si>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</si>
  <si>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</si>
  <si>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</si>
  <si>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</si>
  <si>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</si>
  <si>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</si>
  <si>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</si>
  <si>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</si>
  <si>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</si>
  <si>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</si>
  <si>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</si>
  <si>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</si>
  <si>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</si>
  <si>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</si>
  <si>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</si>
  <si>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</si>
  <si>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</si>
  <si>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</si>
  <si>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</si>
  <si>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</si>
  <si>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</si>
  <si>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</si>
  <si>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</si>
  <si>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</si>
  <si>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</si>
  <si>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</si>
  <si>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</si>
  <si>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</si>
  <si>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</si>
  <si>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</si>
  <si>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</si>
  <si>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</si>
  <si>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</si>
  <si>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</si>
  <si>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</si>
  <si>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</si>
  <si>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</si>
  <si>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</si>
  <si>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</si>
  <si>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</si>
  <si>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</si>
  <si>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</si>
  <si>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</si>
  <si>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</si>
  <si>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</si>
  <si>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</si>
  <si>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</si>
  <si>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</si>
  <si>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</si>
  <si>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</si>
  <si>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</si>
  <si>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</si>
  <si>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</si>
  <si>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</si>
  <si>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</si>
  <si>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</si>
  <si>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</si>
  <si>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</si>
  <si>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</si>
  <si>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</si>
  <si>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</si>
  <si>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</si>
  <si>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</si>
  <si>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</si>
  <si>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</si>
  <si>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</si>
  <si>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</si>
  <si>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</si>
  <si>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</si>
  <si>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</si>
  <si>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</si>
  <si>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</si>
  <si>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</si>
  <si>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</si>
  <si>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</si>
  <si>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</si>
  <si>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</si>
  <si>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</si>
  <si>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</si>
  <si>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</si>
  <si>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</si>
  <si>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</si>
  <si>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</si>
  <si>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</si>
  <si>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</si>
  <si>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</si>
  <si>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</si>
  <si>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</si>
  <si>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</si>
  <si>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</si>
  <si>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</si>
  <si>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</si>
  <si>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</si>
  <si>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</si>
  <si>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</si>
  <si>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</si>
  <si>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</si>
  <si>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</si>
  <si>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</si>
  <si>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</si>
  <si>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</si>
  <si>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</si>
  <si>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</si>
  <si>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</si>
  <si>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</si>
  <si>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</si>
  <si>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</si>
  <si>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</si>
  <si>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</si>
  <si>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</si>
  <si>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</si>
  <si>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</si>
  <si>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</si>
  <si>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</si>
  <si>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</si>
  <si>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</si>
  <si>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</si>
  <si>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</si>
  <si>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</si>
  <si>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</si>
  <si>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</si>
  <si>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</si>
  <si>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</si>
  <si>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</si>
  <si>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</si>
  <si>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</si>
  <si>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</si>
  <si>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</si>
  <si>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</si>
  <si>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</si>
  <si>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</si>
  <si>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</si>
  <si>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</si>
  <si>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</si>
  <si>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</si>
  <si>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</si>
  <si>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</si>
  <si>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</si>
  <si>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</si>
  <si>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</si>
  <si>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</si>
  <si>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</si>
  <si>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</si>
  <si>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</si>
  <si>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</si>
  <si>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</si>
  <si>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</si>
  <si>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</si>
  <si>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</si>
  <si>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</si>
  <si>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</si>
  <si>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</si>
  <si>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</si>
  <si>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</si>
  <si>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</si>
  <si>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</si>
  <si>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</si>
  <si>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</si>
  <si>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</si>
  <si>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</si>
  <si>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</si>
  <si>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</si>
  <si>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</si>
  <si>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</si>
  <si>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</si>
  <si>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</si>
  <si>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</si>
  <si>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</si>
  <si>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</si>
  <si>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</si>
  <si>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</si>
  <si>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</si>
  <si>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</si>
  <si>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</si>
  <si>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</si>
  <si>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</si>
  <si>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</si>
  <si>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</si>
  <si>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</si>
  <si>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</si>
  <si>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</si>
  <si>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</si>
  <si>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</si>
  <si>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</si>
  <si>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</si>
  <si>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</si>
  <si>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</si>
  <si>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</si>
  <si>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</si>
  <si>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</si>
  <si>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</si>
  <si>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</si>
  <si>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</si>
  <si>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</si>
  <si>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</si>
  <si>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</si>
  <si>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</si>
  <si>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</si>
  <si>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</si>
  <si>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</si>
  <si>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</si>
  <si>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</si>
  <si>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</si>
  <si>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</si>
  <si>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</si>
  <si>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</si>
  <si>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</si>
  <si>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</si>
  <si>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</si>
  <si>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</si>
  <si>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</si>
  <si>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</si>
  <si>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</si>
  <si>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</si>
  <si>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</si>
  <si>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</si>
  <si>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</si>
  <si>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</si>
  <si>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</si>
  <si>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</si>
  <si>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</si>
  <si>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</si>
  <si>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</si>
  <si>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</si>
  <si>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</si>
  <si>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</si>
  <si>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</si>
  <si>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</si>
  <si>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</si>
  <si>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</si>
  <si>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</si>
  <si>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</si>
  <si>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</si>
  <si>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</si>
  <si>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</si>
  <si>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</si>
  <si>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</si>
  <si>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</si>
  <si>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</si>
  <si>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</si>
  <si>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</si>
  <si>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</si>
  <si>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</si>
  <si>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</si>
  <si>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</si>
  <si>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</si>
  <si>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</si>
  <si>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</si>
  <si>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</si>
  <si>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</si>
  <si>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</si>
  <si>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</si>
  <si>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</si>
  <si>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</si>
  <si>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</si>
  <si>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</si>
  <si>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</si>
  <si>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</si>
  <si>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</si>
  <si>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</si>
  <si>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</si>
  <si>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</si>
  <si>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</si>
  <si>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</si>
  <si>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</si>
  <si>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</si>
  <si>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</si>
  <si>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</si>
  <si>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</si>
  <si>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</si>
  <si>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</si>
  <si>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</si>
  <si>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</si>
  <si>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</si>
  <si>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</si>
  <si>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</si>
  <si>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</si>
  <si>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</si>
  <si>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</si>
  <si>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</si>
  <si>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</si>
  <si>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</si>
  <si>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</si>
  <si>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</si>
  <si>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</si>
  <si>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</si>
  <si>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</si>
  <si>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</si>
  <si>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</si>
  <si>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</si>
  <si>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</si>
  <si>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</si>
  <si>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</si>
  <si>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</si>
  <si>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</si>
  <si>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</si>
  <si>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</si>
  <si>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</si>
  <si>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</si>
  <si>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</si>
  <si>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</si>
  <si>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</si>
  <si>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</si>
  <si>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</si>
  <si>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</si>
  <si>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</si>
  <si>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</si>
  <si>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</si>
  <si>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</si>
  <si>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</si>
  <si>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</si>
  <si>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</si>
  <si>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</si>
  <si>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</si>
  <si>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</si>
  <si>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</si>
  <si>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</si>
  <si>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</si>
  <si>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</si>
  <si>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</si>
  <si>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</si>
  <si>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</si>
  <si>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</si>
  <si>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</si>
  <si>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</si>
  <si>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</si>
  <si>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</si>
  <si>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</si>
  <si>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</si>
  <si>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</si>
  <si>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</si>
  <si>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</si>
  <si>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</si>
  <si>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</si>
  <si>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</si>
  <si>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</si>
  <si>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</si>
  <si>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</si>
  <si>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</si>
  <si>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</si>
  <si>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</si>
  <si>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</si>
  <si>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</si>
  <si>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</si>
  <si>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</si>
  <si>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</si>
  <si>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</si>
  <si>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</si>
  <si>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</si>
  <si>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</si>
  <si>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</si>
  <si>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</si>
  <si>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</si>
  <si>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</si>
  <si>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</si>
  <si>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</si>
  <si>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</si>
  <si>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</si>
  <si>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</si>
  <si>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</si>
  <si>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</si>
  <si>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</si>
  <si>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</si>
  <si>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</si>
  <si>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</si>
  <si>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</si>
  <si>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</si>
  <si>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</si>
  <si>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</si>
  <si>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</si>
  <si>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</si>
  <si>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</si>
  <si>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</si>
  <si>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</si>
  <si>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</si>
  <si>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</si>
  <si>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</si>
  <si>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</si>
  <si>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</si>
  <si>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</si>
  <si>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</si>
  <si>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</si>
  <si>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</si>
  <si>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</si>
  <si>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</si>
  <si>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</si>
  <si>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</si>
  <si>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</si>
  <si>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</si>
  <si>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</si>
  <si>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</si>
  <si>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</si>
  <si>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</si>
  <si>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</si>
  <si>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</si>
  <si>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</si>
  <si>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</si>
  <si>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</si>
  <si>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</si>
  <si>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</si>
  <si>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</si>
  <si>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</si>
  <si>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</si>
  <si>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</si>
  <si>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</si>
  <si>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</si>
  <si>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</si>
  <si>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</si>
  <si>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</si>
  <si>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</si>
  <si>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</si>
  <si>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</si>
  <si>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</si>
  <si>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</si>
  <si>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</si>
  <si>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</si>
  <si>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</si>
  <si>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</si>
  <si>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</si>
  <si>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</si>
  <si>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</si>
  <si>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</si>
  <si>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</si>
  <si>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</si>
  <si>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</si>
  <si>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</si>
  <si>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</si>
  <si>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</si>
  <si>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</si>
  <si>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</si>
  <si>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</si>
  <si>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</si>
  <si>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</si>
  <si>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</si>
  <si>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</si>
  <si>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</si>
  <si>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</si>
  <si>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</si>
  <si>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</si>
  <si>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</si>
  <si>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</si>
  <si>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</si>
  <si>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</si>
  <si>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</si>
  <si>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</si>
  <si>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</si>
  <si>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</si>
  <si>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</si>
  <si>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</si>
  <si>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</si>
  <si>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</si>
  <si>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</si>
  <si>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</si>
  <si>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</si>
  <si>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</si>
  <si>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</si>
  <si>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</si>
  <si>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</si>
  <si>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</si>
  <si>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</si>
  <si>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</si>
  <si>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</si>
  <si>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</si>
  <si>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</si>
  <si>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</si>
  <si>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</si>
  <si>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</si>
  <si>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</si>
  <si>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</si>
  <si>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</si>
  <si>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</si>
  <si>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</si>
  <si>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</si>
  <si>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</si>
  <si>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</si>
  <si>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</si>
  <si>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</si>
  <si>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</si>
  <si>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</si>
  <si>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</si>
  <si>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</si>
  <si>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</si>
  <si>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</si>
  <si>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</si>
  <si>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</si>
  <si>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</si>
  <si>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</si>
  <si>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</si>
  <si>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</si>
  <si>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</si>
  <si>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</si>
  <si>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</si>
  <si>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</si>
  <si>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</si>
  <si>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</si>
  <si>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</si>
  <si>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</si>
  <si>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</si>
  <si>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</si>
  <si>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</si>
  <si>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</si>
  <si>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</si>
  <si>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</si>
  <si>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</si>
  <si>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</si>
  <si>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</si>
  <si>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</si>
  <si>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</si>
  <si>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</si>
  <si>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</si>
  <si>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</si>
  <si>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</si>
  <si>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</si>
  <si>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</si>
  <si>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</si>
  <si>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</si>
  <si>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</si>
  <si>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</si>
  <si>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</si>
  <si>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</si>
  <si>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</si>
  <si>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</si>
  <si>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</si>
  <si>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</si>
  <si>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</si>
  <si>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</si>
  <si>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</si>
  <si>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</si>
  <si>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</si>
  <si>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</si>
  <si>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</si>
  <si>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</si>
  <si>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</si>
  <si>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</si>
  <si>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</si>
  <si>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</si>
  <si>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</si>
  <si>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</si>
  <si>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</si>
  <si>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</si>
  <si>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</si>
  <si>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</si>
  <si>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</si>
  <si>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</si>
  <si>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</si>
  <si>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</si>
  <si>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</si>
  <si>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</si>
  <si>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</si>
  <si>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</si>
  <si>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</si>
  <si>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</si>
  <si>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</si>
  <si>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</si>
  <si>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</si>
  <si>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</si>
  <si>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</si>
  <si>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</si>
  <si>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</si>
  <si>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</si>
  <si>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</si>
  <si>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</si>
  <si>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</si>
  <si>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</si>
  <si>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</si>
  <si>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</si>
  <si>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</si>
  <si>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</si>
  <si>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</si>
  <si>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</si>
  <si>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</si>
  <si>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</si>
  <si>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</si>
  <si>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</si>
  <si>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</si>
  <si>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</si>
  <si>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</si>
  <si>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</si>
  <si>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</si>
  <si>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</si>
  <si>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</si>
  <si>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</si>
  <si>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</si>
  <si>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</si>
  <si>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</si>
  <si>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</si>
  <si>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</si>
  <si>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</si>
  <si>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</si>
  <si>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</si>
  <si>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</si>
  <si>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</si>
  <si>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</si>
  <si>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</si>
  <si>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</si>
  <si>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</si>
  <si>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</si>
  <si>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</si>
  <si>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</si>
  <si>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</si>
  <si>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</si>
  <si>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</si>
  <si>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</si>
  <si>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</si>
  <si>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</si>
  <si>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</si>
  <si>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</si>
  <si>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</si>
  <si>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</si>
  <si>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</si>
  <si>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</si>
  <si>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</si>
  <si>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</si>
  <si>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</si>
  <si>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</si>
  <si>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</si>
  <si>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</si>
  <si>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</si>
  <si>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</si>
  <si>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</si>
  <si>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</si>
  <si>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</si>
  <si>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</si>
  <si>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</si>
  <si>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</si>
  <si>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</si>
  <si>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</si>
  <si>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</si>
  <si>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</si>
  <si>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</si>
  <si>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</si>
  <si>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</si>
  <si>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</si>
  <si>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</si>
  <si>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</si>
  <si>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</si>
  <si>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</si>
  <si>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</si>
  <si>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</si>
  <si>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</si>
  <si>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</si>
  <si>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</si>
  <si>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</si>
  <si>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</si>
  <si>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</si>
  <si>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</si>
  <si>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</si>
  <si>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</si>
  <si>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</si>
  <si>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</si>
  <si>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</si>
  <si>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</si>
  <si>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</si>
  <si>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</si>
  <si>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</si>
  <si>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</si>
  <si>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</si>
  <si>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</si>
  <si>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</si>
  <si>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</si>
  <si>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</si>
  <si>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</si>
  <si>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</si>
  <si>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</si>
  <si>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</si>
  <si>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</si>
  <si>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</si>
  <si>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</si>
  <si>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</si>
  <si>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</si>
  <si>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</si>
  <si>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</si>
  <si>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</si>
  <si>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</si>
  <si>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</si>
  <si>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</si>
  <si>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</si>
  <si>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</si>
  <si>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</si>
  <si>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</si>
  <si>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</si>
  <si>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</si>
  <si>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</si>
  <si>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</si>
  <si>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</si>
  <si>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</si>
  <si>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</si>
  <si>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</si>
  <si>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</si>
  <si>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</si>
  <si>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</si>
  <si>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</si>
  <si>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</si>
  <si>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</si>
  <si>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</si>
  <si>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</si>
  <si>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</si>
  <si>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</si>
  <si>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</si>
  <si>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</si>
  <si>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</si>
  <si>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</si>
  <si>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</si>
  <si>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</si>
  <si>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</si>
  <si>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</si>
  <si>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</si>
  <si>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</si>
  <si>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</si>
  <si>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</si>
  <si>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</si>
  <si>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</si>
  <si>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</si>
  <si>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</si>
  <si>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</si>
  <si>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</si>
  <si>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</si>
  <si>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</si>
  <si>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</si>
  <si>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</si>
  <si>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</si>
  <si>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</si>
  <si>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</si>
  <si>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</si>
  <si>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</si>
  <si>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</si>
  <si>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</si>
  <si>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</si>
  <si>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</si>
  <si>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</si>
  <si>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</si>
  <si>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</si>
  <si>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</si>
  <si>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</si>
  <si>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</si>
  <si>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</si>
  <si>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</si>
  <si>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</si>
  <si>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</si>
  <si>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</si>
  <si>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</si>
  <si>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</si>
  <si>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</si>
  <si>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</si>
  <si>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</si>
  <si>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</si>
  <si>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</si>
  <si>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</si>
  <si>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</si>
  <si>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</si>
  <si>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</si>
  <si>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</si>
  <si>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</si>
  <si>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</si>
  <si>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</si>
  <si>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</si>
  <si>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</si>
  <si>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</si>
  <si>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</si>
  <si>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</si>
  <si>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</si>
  <si>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</si>
  <si>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</si>
  <si>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</si>
  <si>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</si>
  <si>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</si>
  <si>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</si>
  <si>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</si>
  <si>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</si>
  <si>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</si>
  <si>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</si>
  <si>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</si>
  <si>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</si>
  <si>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</si>
  <si>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</si>
  <si>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</si>
  <si>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</si>
  <si>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</si>
  <si>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</si>
  <si>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</si>
  <si>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</si>
  <si>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</si>
  <si>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</si>
  <si>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</si>
  <si>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</si>
  <si>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</si>
  <si>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</si>
  <si>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</si>
  <si>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</si>
  <si>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</si>
  <si>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</si>
  <si>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</si>
  <si>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</si>
  <si>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</si>
  <si>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</si>
  <si>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</si>
  <si>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</si>
  <si>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</si>
  <si>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</si>
  <si>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</si>
  <si>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</si>
  <si>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</si>
  <si>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</si>
  <si>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</si>
  <si>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</si>
  <si>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</si>
  <si>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</si>
  <si>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</si>
  <si>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</si>
  <si>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</si>
  <si>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</si>
  <si>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</si>
  <si>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</si>
  <si>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</si>
  <si>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</si>
  <si>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</si>
  <si>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</si>
  <si>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</si>
  <si>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</si>
  <si>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</si>
  <si>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</si>
  <si>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</si>
  <si>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</si>
  <si>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</si>
  <si>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</si>
  <si>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</si>
  <si>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</si>
  <si>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</si>
  <si>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</si>
  <si>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</si>
  <si>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</si>
  <si>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</si>
  <si>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</si>
  <si>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</si>
  <si>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</si>
  <si>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</si>
  <si>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</si>
  <si>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</si>
  <si>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</si>
  <si>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</si>
  <si>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</si>
  <si>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</si>
  <si>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</si>
  <si>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</si>
  <si>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</si>
  <si>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</si>
  <si>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</si>
  <si>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</si>
  <si>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</si>
  <si>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</si>
  <si>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</si>
  <si>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</si>
  <si>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</si>
  <si>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</si>
  <si>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</si>
  <si>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</si>
  <si>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</si>
  <si>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</si>
  <si>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</si>
  <si>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</si>
  <si>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</si>
  <si>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</si>
  <si>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</si>
  <si>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</si>
  <si>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</si>
  <si>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</si>
  <si>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</si>
  <si>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</si>
  <si>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</si>
  <si>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</si>
  <si>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</si>
  <si>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</si>
  <si>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</si>
  <si>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</si>
  <si>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</si>
  <si>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</si>
  <si>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</si>
  <si>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</si>
  <si>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</si>
  <si>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</si>
  <si>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</si>
  <si>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</si>
  <si>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</si>
  <si>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</si>
  <si>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</si>
  <si>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</si>
  <si>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</si>
  <si>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</si>
  <si>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</si>
  <si>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</si>
  <si>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</si>
  <si>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</si>
  <si>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</si>
  <si>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</si>
  <si>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</si>
  <si>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</si>
  <si>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</si>
  <si>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</si>
  <si>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</si>
  <si>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</si>
  <si>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</si>
  <si>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</si>
  <si>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</si>
  <si>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</si>
  <si>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</si>
  <si>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</si>
  <si>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</si>
  <si>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</si>
  <si>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</si>
  <si>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</si>
  <si>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</si>
  <si>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</si>
  <si>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</si>
  <si>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</si>
  <si>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</si>
  <si>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</si>
  <si>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</si>
  <si>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</si>
  <si>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</si>
  <si>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</si>
  <si>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</si>
  <si>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</si>
  <si>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</si>
  <si>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</si>
  <si>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</si>
  <si>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</si>
  <si>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</si>
  <si>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</si>
  <si>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</si>
  <si>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</si>
  <si>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</si>
  <si>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</si>
  <si>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</si>
  <si>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</si>
  <si>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</si>
  <si>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</si>
  <si>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</si>
  <si>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</si>
  <si>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</si>
  <si>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</si>
  <si>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</si>
  <si>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</si>
  <si>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</si>
  <si>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</si>
  <si>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</si>
  <si>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</si>
  <si>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</si>
  <si>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</si>
  <si>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</si>
  <si>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</si>
  <si>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</si>
  <si>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</si>
  <si>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</si>
  <si>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</si>
  <si>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</si>
  <si>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</si>
  <si>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</si>
  <si>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</si>
  <si>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</si>
  <si>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</si>
  <si>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</si>
  <si>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</si>
  <si>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</si>
  <si>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</si>
  <si>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</si>
  <si>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</si>
  <si>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</si>
  <si>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</si>
  <si>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</si>
  <si>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</si>
  <si>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</si>
  <si>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</si>
  <si>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</si>
  <si>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</si>
  <si>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</si>
  <si>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</si>
  <si>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</si>
  <si>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</si>
  <si>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</si>
  <si>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</si>
  <si>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</si>
  <si>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</si>
  <si>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</si>
  <si>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</si>
  <si>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</si>
  <si>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</si>
  <si>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</si>
  <si>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</si>
  <si>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</si>
  <si>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</si>
  <si>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</si>
  <si>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</si>
  <si>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</si>
  <si>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</si>
  <si>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</si>
  <si>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</si>
  <si>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</si>
  <si>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</si>
  <si>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</si>
  <si>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</si>
  <si>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</si>
  <si>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</si>
  <si>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</si>
  <si>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</si>
  <si>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</si>
  <si>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</si>
  <si>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</si>
  <si>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</si>
  <si>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</si>
  <si>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</si>
  <si>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</si>
  <si>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</si>
  <si>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</si>
  <si>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</si>
  <si>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</si>
  <si>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</si>
  <si>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</si>
  <si>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</si>
  <si>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</si>
  <si>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</si>
  <si>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</si>
  <si>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</si>
  <si>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</si>
  <si>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</si>
  <si>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</si>
  <si>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</si>
  <si>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</si>
  <si>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</si>
  <si>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</si>
  <si>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</si>
  <si>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</si>
  <si>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</si>
  <si>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</si>
  <si>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</si>
  <si>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</si>
  <si>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</si>
  <si>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</si>
  <si>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</si>
  <si>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</si>
  <si>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</si>
  <si>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</si>
  <si>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</si>
  <si>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</si>
  <si>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</si>
  <si>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</si>
  <si>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</si>
  <si>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</si>
  <si>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</si>
  <si>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</si>
  <si>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</si>
  <si>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</si>
  <si>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</si>
  <si>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</si>
  <si>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</si>
  <si>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</si>
  <si>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</si>
  <si>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</si>
  <si>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</si>
  <si>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</si>
  <si>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</si>
  <si>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</si>
  <si>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</si>
  <si>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</si>
  <si>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</si>
  <si>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</si>
  <si>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</si>
  <si>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</si>
  <si>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</si>
  <si>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</si>
  <si>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</si>
  <si>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</si>
  <si>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</si>
  <si>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</si>
  <si>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</si>
  <si>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</si>
  <si>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</si>
  <si>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</si>
  <si>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</si>
  <si>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</si>
  <si>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</si>
  <si>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</si>
  <si>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</si>
  <si>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</si>
  <si>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</si>
  <si>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</si>
  <si>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</si>
  <si>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</si>
  <si>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</si>
  <si>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</si>
  <si>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</si>
  <si>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</si>
  <si>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</si>
  <si>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</si>
  <si>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</si>
  <si>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</si>
  <si>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</si>
  <si>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</si>
  <si>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</si>
  <si>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</si>
  <si>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</si>
  <si>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</si>
  <si>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</si>
  <si>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</si>
  <si>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</si>
  <si>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</si>
  <si>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</si>
  <si>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</si>
  <si>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</si>
  <si>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</si>
  <si>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</si>
  <si>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</si>
  <si>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</si>
  <si>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</si>
  <si>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</si>
  <si>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</si>
  <si>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</si>
  <si>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</si>
  <si>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</si>
  <si>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</si>
  <si>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</si>
  <si>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</si>
  <si>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</si>
  <si>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</si>
  <si>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</si>
  <si>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</si>
  <si>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</si>
  <si>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</si>
  <si>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</si>
  <si>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</si>
  <si>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</si>
  <si>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</si>
  <si>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</si>
  <si>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</si>
  <si>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</si>
  <si>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</si>
  <si>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</si>
  <si>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</si>
  <si>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</si>
  <si>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</si>
  <si>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</si>
  <si>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</si>
  <si>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</si>
  <si>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</si>
  <si>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</si>
  <si>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</si>
  <si>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</si>
  <si>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</si>
  <si>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</si>
  <si>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</si>
  <si>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</si>
  <si>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</si>
  <si>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</si>
  <si>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</si>
  <si>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</si>
  <si>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</si>
  <si>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</si>
  <si>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</si>
  <si>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</si>
  <si>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</si>
  <si>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</si>
  <si>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</si>
  <si>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</si>
  <si>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</si>
  <si>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</si>
  <si>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</si>
  <si>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</si>
  <si>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</si>
  <si>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</si>
  <si>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</si>
  <si>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</si>
  <si>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</si>
  <si>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</si>
  <si>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</si>
  <si>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</si>
  <si>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</si>
  <si>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</si>
  <si>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</si>
  <si>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</si>
  <si>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</si>
  <si>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</si>
  <si>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</si>
  <si>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</si>
  <si>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</si>
  <si>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</si>
  <si>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</si>
  <si>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</si>
  <si>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</si>
  <si>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</si>
  <si>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</si>
  <si>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</si>
  <si>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</si>
  <si>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</si>
  <si>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</si>
  <si>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</si>
  <si>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</si>
  <si>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</si>
  <si>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</si>
  <si>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</si>
  <si>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</si>
  <si>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</si>
  <si>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</si>
  <si>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</si>
  <si>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</si>
  <si>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</si>
  <si>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</si>
  <si>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</si>
  <si>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</si>
  <si>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</si>
  <si>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</si>
  <si>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</si>
  <si>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</si>
  <si>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</si>
  <si>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</si>
  <si>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</si>
  <si>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</si>
  <si>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</si>
  <si>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</si>
  <si>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</si>
  <si>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</si>
  <si>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</si>
  <si>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</si>
  <si>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</si>
  <si>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</si>
  <si>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</si>
  <si>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</si>
  <si>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</si>
  <si>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</si>
  <si>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</si>
  <si>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</si>
  <si>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</si>
  <si>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</si>
  <si>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</si>
  <si>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</si>
  <si>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</si>
  <si>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</si>
  <si>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</si>
  <si>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</si>
  <si>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</si>
  <si>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</si>
  <si>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</si>
  <si>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</si>
  <si>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</si>
  <si>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</si>
  <si>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</si>
  <si>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</si>
  <si>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</si>
  <si>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</si>
  <si>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</si>
  <si>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</si>
  <si>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</si>
  <si>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</si>
  <si>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</si>
  <si>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</si>
  <si>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</si>
  <si>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</si>
  <si>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</si>
  <si>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</si>
  <si>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</si>
  <si>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</si>
  <si>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</si>
  <si>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</si>
  <si>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</si>
  <si>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</si>
  <si>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</si>
  <si>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</si>
  <si>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</si>
  <si>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</si>
  <si>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</si>
  <si>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</si>
  <si>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</si>
  <si>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</si>
  <si>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</si>
  <si>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</si>
  <si>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</si>
  <si>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</si>
  <si>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</si>
  <si>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</si>
  <si>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</si>
  <si>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</si>
  <si>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</si>
  <si>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</si>
  <si>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</si>
  <si>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</si>
  <si>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</si>
  <si>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</si>
  <si>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</si>
  <si>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</si>
  <si>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</si>
  <si>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</si>
  <si>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</si>
  <si>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</si>
  <si>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</si>
  <si>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</si>
  <si>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</si>
  <si>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</si>
  <si>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</si>
  <si>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</si>
  <si>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</si>
  <si>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</si>
  <si>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</si>
  <si>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</si>
  <si>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</si>
  <si>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</si>
  <si>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</si>
  <si>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</si>
  <si>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</si>
  <si>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</si>
  <si>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</si>
  <si>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</si>
  <si>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</si>
  <si>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</si>
  <si>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</si>
  <si>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</si>
  <si>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</si>
  <si>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</si>
  <si>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</si>
  <si>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</si>
  <si>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</si>
  <si>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</si>
  <si>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</si>
  <si>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</si>
  <si>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</si>
  <si>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</si>
  <si>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</si>
  <si>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</si>
  <si>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</si>
  <si>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</si>
  <si>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</si>
  <si>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</si>
  <si>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</si>
  <si>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</si>
  <si>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</si>
  <si>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</si>
  <si>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</si>
  <si>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</si>
  <si>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</si>
  <si>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</si>
  <si>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</si>
  <si>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</si>
  <si>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</si>
  <si>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</si>
  <si>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</si>
  <si>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</si>
  <si>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</si>
  <si>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</si>
  <si>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</si>
  <si>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</si>
  <si>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</si>
  <si>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</si>
  <si>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</si>
  <si>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</si>
  <si>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</si>
  <si>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</si>
  <si>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</si>
  <si>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</si>
  <si>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</si>
  <si>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</si>
  <si>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</si>
  <si>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</si>
  <si>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</si>
  <si>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</si>
  <si>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</si>
  <si>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</si>
  <si>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</si>
  <si>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</si>
  <si>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</si>
  <si>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</si>
  <si>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</si>
  <si>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</si>
  <si>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</si>
  <si>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</si>
  <si>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</si>
  <si>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</si>
  <si>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</si>
  <si>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</si>
  <si>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</si>
  <si>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</si>
  <si>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</si>
  <si>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</si>
  <si>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</si>
  <si>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</si>
  <si>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</si>
  <si>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</si>
  <si>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</si>
  <si>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</si>
  <si>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</si>
  <si>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</si>
  <si>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</si>
  <si>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</si>
  <si>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</si>
  <si>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</si>
  <si>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</si>
  <si>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</si>
  <si>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</si>
  <si>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</si>
  <si>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</si>
  <si>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</si>
  <si>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</si>
  <si>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</si>
  <si>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</si>
  <si>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</si>
  <si>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</si>
  <si>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</si>
  <si>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</si>
  <si>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</si>
  <si>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</si>
  <si>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</si>
  <si>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</si>
  <si>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</si>
  <si>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</si>
  <si>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</si>
  <si>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</si>
  <si>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</si>
  <si>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</si>
  <si>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</si>
  <si>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</si>
  <si>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</si>
  <si>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</si>
  <si>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</si>
  <si>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</si>
  <si>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</si>
  <si>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</si>
  <si>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</si>
  <si>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</si>
  <si>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</si>
  <si>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</si>
  <si>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</si>
  <si>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</si>
  <si>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</si>
  <si>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</si>
  <si>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</si>
  <si>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</si>
  <si>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</si>
  <si>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</si>
  <si>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</si>
  <si>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</si>
  <si>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</si>
  <si>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</si>
  <si>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</si>
  <si>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</si>
  <si>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</si>
  <si>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</si>
  <si>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</si>
  <si>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</si>
  <si>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</si>
  <si>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</si>
  <si>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</si>
  <si>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</si>
  <si>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</si>
  <si>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</si>
  <si>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</si>
  <si>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</si>
  <si>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</si>
  <si>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</si>
  <si>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</si>
  <si>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</si>
  <si>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</si>
  <si>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</si>
  <si>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</si>
  <si>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</si>
  <si>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</si>
  <si>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</si>
  <si>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</si>
  <si>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</si>
  <si>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</si>
  <si>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</si>
  <si>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</si>
  <si>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</si>
  <si>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</si>
  <si>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</si>
  <si>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</si>
  <si>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</si>
  <si>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</si>
  <si>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</si>
  <si>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</si>
  <si>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</si>
  <si>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</si>
  <si>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</si>
  <si>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</si>
  <si>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</si>
  <si>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</si>
  <si>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</si>
  <si>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</si>
  <si>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</si>
  <si>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</si>
  <si>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</si>
  <si>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</si>
  <si>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</si>
  <si>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</si>
  <si>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</si>
  <si>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</si>
  <si>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</si>
  <si>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</si>
  <si>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</si>
  <si>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</si>
  <si>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</si>
  <si>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</si>
  <si>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</si>
  <si>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</si>
  <si>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</si>
  <si>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</si>
  <si>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</si>
  <si>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</si>
  <si>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</si>
  <si>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</si>
  <si>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</si>
  <si>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</si>
  <si>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</si>
  <si>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</si>
  <si>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</si>
  <si>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</si>
  <si>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</si>
  <si>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</si>
  <si>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</si>
  <si>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</si>
  <si>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</si>
  <si>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</si>
  <si>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</si>
  <si>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</si>
  <si>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</si>
  <si>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</si>
  <si>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</si>
  <si>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</si>
  <si>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</si>
  <si>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</si>
  <si>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</si>
  <si>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</si>
  <si>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</si>
  <si>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</si>
  <si>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</si>
  <si>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</si>
  <si>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</si>
  <si>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</si>
  <si>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</si>
  <si>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</si>
  <si>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</si>
  <si>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</si>
  <si>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</si>
  <si>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</si>
  <si>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</si>
  <si>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</si>
  <si>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</si>
  <si>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</si>
  <si>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</si>
  <si>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</si>
  <si>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</si>
  <si>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</si>
  <si>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</si>
  <si>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</si>
  <si>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</si>
  <si>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</si>
  <si>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</si>
  <si>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</si>
  <si>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</si>
  <si>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</si>
  <si>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</si>
  <si>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</si>
  <si>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</si>
  <si>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</si>
  <si>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</si>
  <si>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</si>
  <si>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</si>
  <si>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</si>
  <si>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</si>
  <si>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</si>
  <si>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</si>
  <si>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</si>
  <si>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</si>
  <si>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</si>
  <si>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</si>
  <si>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</si>
  <si>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</si>
  <si>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</si>
  <si>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</si>
  <si>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</si>
  <si>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</si>
  <si>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</si>
  <si>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</si>
  <si>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</si>
  <si>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</si>
  <si>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</si>
  <si>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</si>
  <si>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</si>
  <si>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</si>
  <si>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</si>
  <si>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</si>
  <si>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</si>
  <si>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</si>
  <si>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</si>
  <si>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</si>
  <si>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</si>
  <si>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</si>
  <si>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</si>
  <si>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</si>
  <si>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</si>
  <si>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</si>
  <si>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</si>
  <si>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</si>
  <si>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</si>
  <si>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</si>
  <si>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</si>
  <si>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</si>
  <si>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</si>
  <si>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</si>
  <si>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</si>
  <si>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</si>
  <si>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</si>
  <si>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</si>
  <si>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</si>
  <si>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</si>
  <si>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</si>
  <si>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</si>
  <si>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</si>
  <si>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</si>
  <si>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</si>
  <si>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</si>
  <si>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</si>
  <si>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</si>
  <si>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</si>
  <si>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</si>
  <si>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</si>
  <si>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</si>
  <si>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</si>
  <si>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</si>
  <si>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</si>
  <si>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</si>
  <si>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</si>
  <si>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</si>
  <si>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</si>
  <si>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</si>
  <si>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</si>
  <si>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</si>
  <si>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</si>
  <si>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</si>
  <si>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</si>
  <si>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</si>
  <si>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</si>
  <si>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</si>
  <si>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</si>
  <si>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</si>
  <si>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</si>
  <si>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</si>
  <si>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</si>
  <si>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</si>
  <si>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</si>
  <si>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</si>
  <si>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</si>
  <si>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</si>
  <si>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</si>
  <si>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</si>
  <si>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</si>
  <si>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</si>
  <si>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</si>
  <si>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</si>
  <si>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</si>
  <si>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</si>
  <si>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</si>
  <si>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</si>
  <si>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</si>
  <si>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</si>
  <si>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</si>
  <si>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</si>
  <si>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</si>
  <si>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</si>
  <si>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</si>
  <si>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</si>
  <si>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</si>
  <si>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</si>
  <si>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</si>
  <si>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</si>
  <si>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</si>
  <si>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</si>
  <si>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</si>
  <si>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</si>
  <si>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</si>
  <si>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</si>
  <si>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</si>
  <si>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</si>
  <si>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</si>
  <si>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</si>
  <si>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</si>
  <si>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</si>
  <si>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</si>
  <si>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</si>
  <si>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</si>
  <si>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</si>
  <si>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</si>
  <si>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</si>
  <si>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</si>
  <si>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</si>
  <si>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</si>
  <si>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</si>
  <si>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</si>
  <si>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</si>
  <si>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</si>
  <si>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</si>
  <si>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</si>
  <si>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</si>
  <si>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</si>
  <si>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</si>
  <si>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</si>
  <si>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</si>
  <si>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</si>
  <si>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</si>
  <si>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</si>
  <si>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</si>
  <si>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</si>
  <si>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</si>
  <si>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</si>
  <si>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</si>
  <si>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</si>
  <si>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</si>
  <si>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</si>
  <si>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</si>
  <si>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</si>
  <si>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</si>
  <si>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</si>
  <si>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</si>
  <si>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</si>
  <si>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</si>
  <si>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</si>
  <si>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</si>
  <si>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</si>
  <si>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</si>
  <si>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</si>
  <si>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</si>
  <si>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</si>
  <si>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</si>
  <si>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</si>
  <si>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</si>
  <si>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</si>
  <si>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</si>
  <si>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</si>
  <si>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</si>
  <si>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</si>
  <si>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</si>
  <si>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</si>
  <si>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</si>
  <si>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</si>
  <si>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</si>
  <si>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</si>
  <si>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</si>
  <si>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</si>
  <si>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</si>
  <si>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</si>
  <si>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</si>
  <si>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</si>
  <si>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</si>
  <si>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</si>
  <si>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</si>
  <si>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</si>
  <si>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</si>
  <si>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</si>
  <si>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</si>
  <si>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</si>
  <si>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</si>
  <si>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</si>
  <si>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</si>
  <si>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</si>
  <si>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</si>
  <si>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</si>
  <si>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</si>
  <si>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</si>
  <si>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</si>
  <si>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</si>
  <si>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</si>
  <si>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</si>
  <si>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</si>
  <si>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</si>
  <si>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</si>
  <si>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</si>
  <si>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</si>
  <si>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</si>
  <si>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</si>
  <si>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</si>
  <si>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</si>
  <si>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</si>
  <si>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</si>
  <si>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</si>
  <si>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</si>
  <si>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</si>
  <si>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</si>
  <si>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</si>
  <si>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</si>
  <si>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</si>
  <si>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</si>
  <si>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</si>
  <si>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</si>
  <si>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</si>
  <si>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</si>
  <si>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</si>
  <si>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</si>
  <si>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</si>
  <si>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</si>
  <si>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</si>
  <si>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</si>
  <si>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</si>
  <si>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</si>
  <si>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</si>
  <si>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</si>
  <si>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</si>
  <si>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</si>
  <si>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</si>
  <si>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</si>
  <si>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</si>
  <si>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</si>
  <si>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</si>
  <si>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</si>
  <si>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</si>
  <si>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</si>
  <si>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</si>
  <si>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</si>
  <si>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</si>
  <si>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</si>
  <si>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</si>
  <si>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</si>
  <si>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</si>
  <si>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</si>
  <si>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</si>
  <si>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</si>
  <si>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</si>
  <si>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</si>
  <si>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</si>
  <si>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</si>
  <si>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</si>
  <si>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</si>
  <si>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</si>
  <si>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</si>
  <si>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</si>
  <si>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</si>
  <si>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</si>
  <si>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</si>
  <si>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</si>
  <si>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</si>
  <si>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</si>
  <si>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</si>
  <si>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</si>
  <si>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</si>
  <si>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</si>
  <si>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</si>
  <si>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</si>
  <si>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</si>
  <si>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</si>
  <si>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</si>
  <si>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</si>
  <si>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</si>
  <si>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</si>
  <si>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</si>
  <si>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</si>
  <si>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</si>
  <si>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</si>
  <si>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</si>
  <si>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</si>
  <si>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</si>
  <si>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</si>
  <si>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</si>
  <si>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</si>
  <si>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</si>
  <si>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</si>
  <si>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</si>
  <si>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</si>
  <si>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</si>
  <si>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</si>
  <si>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</si>
  <si>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</si>
  <si>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</si>
  <si>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</si>
  <si>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</si>
  <si>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</si>
  <si>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</si>
  <si>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</si>
  <si>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</si>
  <si>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</si>
  <si>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</si>
  <si>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</si>
  <si>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</si>
  <si>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</si>
  <si>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</si>
  <si>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</si>
  <si>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</si>
  <si>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</si>
  <si>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</si>
  <si>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</si>
  <si>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</si>
  <si>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</si>
  <si>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</si>
  <si>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</si>
  <si>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</si>
  <si>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</si>
  <si>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</si>
  <si>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</si>
  <si>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</si>
  <si>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</si>
  <si>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</si>
  <si>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</si>
  <si>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</si>
  <si>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</si>
  <si>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</si>
  <si>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</si>
  <si>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</si>
  <si>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</si>
  <si>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</si>
  <si>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</si>
  <si>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</si>
  <si>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</si>
  <si>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</si>
  <si>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</si>
  <si>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</si>
  <si>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</si>
  <si>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</si>
  <si>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</si>
  <si>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</si>
  <si>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</si>
  <si>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</si>
  <si>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</si>
  <si>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</si>
  <si>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</si>
  <si>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</si>
  <si>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</si>
  <si>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</si>
  <si>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</si>
  <si>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</si>
  <si>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</si>
  <si>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</si>
  <si>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</si>
  <si>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</si>
  <si>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</si>
  <si>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</si>
  <si>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</si>
  <si>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</si>
  <si>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</si>
  <si>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</si>
  <si>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</si>
  <si>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</si>
  <si>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</si>
  <si>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</si>
  <si>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</si>
  <si>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</si>
  <si>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</si>
  <si>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</si>
  <si>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</si>
  <si>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</si>
  <si>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</si>
  <si>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</si>
  <si>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</si>
  <si>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</si>
  <si>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</si>
  <si>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</si>
  <si>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</si>
  <si>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</si>
  <si>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</si>
  <si>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</si>
  <si>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</si>
  <si>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</si>
  <si>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</si>
  <si>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</si>
  <si>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</si>
  <si>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</si>
  <si>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</si>
  <si>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</si>
  <si>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</si>
  <si>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</si>
  <si>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</si>
  <si>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</si>
  <si>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</si>
  <si>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</si>
  <si>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</si>
  <si>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</si>
  <si>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</si>
  <si>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</si>
  <si>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</si>
  <si>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</si>
  <si>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</si>
  <si>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</si>
  <si>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</si>
  <si>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</si>
  <si>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</si>
  <si>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</si>
  <si>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</si>
  <si>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</si>
  <si>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</si>
  <si>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</si>
  <si>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</si>
  <si>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</si>
  <si>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</si>
  <si>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</si>
  <si>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</si>
  <si>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</si>
  <si>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</si>
  <si>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</si>
  <si>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</si>
  <si>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</si>
  <si>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</si>
  <si>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</si>
  <si>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</si>
  <si>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</si>
  <si>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</si>
  <si>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</si>
  <si>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</si>
  <si>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</si>
  <si>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</si>
  <si>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</si>
  <si>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</si>
  <si>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</si>
  <si>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</si>
  <si>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</si>
  <si>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</si>
  <si>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</si>
  <si>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</si>
  <si>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</si>
  <si>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</si>
  <si>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</si>
  <si>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</si>
  <si>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</si>
  <si>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</si>
  <si>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</si>
  <si>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</si>
  <si>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</si>
  <si>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</si>
  <si>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</si>
  <si>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</si>
  <si>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</si>
  <si>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</si>
  <si>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</si>
  <si>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</si>
  <si>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</si>
  <si>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</si>
  <si>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</si>
  <si>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</si>
  <si>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</si>
  <si>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</si>
  <si>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</si>
  <si>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</si>
  <si>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</si>
  <si>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</si>
  <si>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</si>
  <si>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</si>
  <si>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</si>
  <si>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</si>
  <si>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</si>
  <si>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</si>
  <si>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</si>
  <si>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</si>
  <si>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</si>
  <si>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</si>
  <si>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</si>
  <si>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</si>
  <si>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</si>
  <si>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</si>
  <si>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</si>
  <si>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</si>
  <si>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</si>
  <si>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</si>
  <si>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</si>
  <si>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</si>
  <si>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</si>
  <si>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</si>
  <si>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</si>
  <si>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</si>
  <si>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</si>
  <si>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</si>
  <si>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</si>
  <si>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</si>
  <si>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</si>
  <si>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</si>
  <si>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</si>
  <si>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</si>
  <si>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</si>
  <si>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</si>
  <si>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</si>
  <si>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</si>
  <si>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</si>
  <si>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</si>
  <si>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</si>
  <si>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</si>
  <si>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</si>
  <si>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</si>
  <si>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</si>
  <si>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</si>
  <si>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</si>
  <si>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</si>
  <si>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</si>
  <si>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</si>
  <si>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</si>
  <si>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</si>
  <si>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</si>
  <si>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</si>
  <si>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</si>
  <si>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</si>
  <si>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</si>
  <si>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</si>
  <si>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</si>
  <si>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</si>
  <si>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</si>
  <si>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</si>
  <si>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</si>
  <si>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</si>
  <si>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</si>
  <si>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</si>
  <si>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</si>
  <si>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</si>
  <si>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</si>
  <si>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</si>
  <si>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</si>
  <si>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</si>
  <si>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</si>
  <si>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</si>
  <si>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</si>
  <si>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</si>
  <si>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</si>
  <si>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</si>
  <si>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</si>
  <si>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</si>
  <si>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</si>
  <si>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</si>
  <si>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</si>
  <si>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</si>
  <si>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</si>
  <si>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</si>
  <si>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</si>
  <si>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</si>
  <si>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</si>
  <si>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</si>
  <si>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</si>
  <si>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</si>
  <si>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</si>
  <si>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</si>
  <si>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</si>
  <si>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</si>
  <si>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</si>
  <si>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</si>
  <si>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</si>
  <si>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</si>
  <si>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</si>
  <si>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</si>
  <si>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</si>
  <si>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</si>
  <si>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</si>
  <si>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</si>
  <si>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</si>
  <si>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</si>
  <si>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</si>
  <si>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</si>
  <si>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</si>
  <si>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</si>
  <si>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</si>
  <si>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</si>
  <si>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</si>
  <si>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</si>
  <si>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</si>
  <si>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</si>
  <si>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</si>
  <si>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</si>
  <si>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</si>
  <si>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</si>
  <si>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</si>
  <si>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</si>
  <si>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</si>
  <si>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</si>
  <si>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</si>
  <si>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</si>
  <si>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</si>
  <si>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</si>
  <si>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</si>
  <si>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</si>
  <si>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</si>
  <si>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</si>
  <si>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</si>
  <si>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</si>
  <si>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</si>
  <si>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</si>
  <si>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</si>
  <si>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</si>
  <si>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</si>
  <si>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</si>
  <si>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</si>
  <si>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</si>
  <si>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</si>
  <si>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</si>
  <si>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</si>
  <si>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</si>
  <si>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</si>
  <si>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</si>
  <si>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</si>
  <si>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</si>
  <si>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</si>
  <si>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</si>
  <si>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</si>
  <si>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</si>
  <si>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</si>
  <si>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</si>
  <si>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</si>
  <si>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</si>
  <si>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</si>
  <si>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</si>
  <si>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</si>
  <si>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</si>
  <si>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</si>
  <si>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</si>
  <si>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</si>
  <si>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</si>
  <si>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</si>
  <si>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</si>
  <si>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</si>
  <si>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</si>
  <si>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</si>
  <si>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</si>
  <si>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</si>
  <si>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</si>
  <si>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</si>
  <si>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</si>
  <si>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</si>
  <si>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</si>
  <si>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</si>
  <si>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</si>
  <si>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</si>
  <si>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</si>
  <si>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</si>
  <si>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</si>
  <si>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</si>
  <si>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</si>
  <si>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</si>
  <si>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</si>
  <si>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</si>
  <si>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</si>
  <si>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</si>
  <si>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</si>
  <si>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</si>
  <si>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</si>
  <si>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</si>
  <si>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</si>
  <si>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</si>
  <si>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</si>
  <si>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</si>
  <si>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</si>
  <si>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</si>
  <si>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</si>
  <si>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</si>
  <si>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</si>
  <si>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</si>
  <si>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</si>
  <si>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</si>
  <si>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</si>
  <si>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</si>
  <si>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</si>
  <si>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</si>
  <si>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</si>
  <si>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</si>
  <si>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</si>
  <si>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</si>
  <si>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</si>
  <si>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</si>
  <si>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</si>
  <si>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</si>
  <si>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</si>
  <si>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</si>
  <si>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</si>
  <si>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</si>
  <si>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</si>
  <si>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</si>
  <si>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</si>
  <si>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</si>
  <si>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</si>
  <si>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</si>
  <si>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</si>
  <si>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</si>
  <si>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</si>
  <si>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</si>
  <si>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</si>
  <si>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</si>
  <si>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</si>
  <si>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</si>
  <si>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</si>
  <si>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</si>
  <si>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</si>
  <si>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</si>
  <si>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</si>
  <si>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</si>
  <si>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</si>
  <si>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</si>
  <si>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</si>
  <si>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</si>
  <si>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</si>
  <si>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</si>
  <si>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</si>
  <si>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</si>
  <si>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</si>
  <si>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</si>
  <si>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</si>
  <si>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</si>
  <si>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</si>
  <si>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</si>
  <si>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</si>
  <si>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</si>
  <si>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</si>
  <si>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</si>
  <si>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</si>
  <si>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</si>
  <si>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</si>
  <si>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</si>
  <si>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</si>
  <si>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</si>
  <si>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</si>
  <si>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</si>
  <si>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</si>
  <si>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</si>
  <si>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</si>
  <si>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</si>
  <si>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</si>
  <si>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</si>
  <si>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</si>
  <si>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</si>
  <si>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</si>
  <si>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</si>
  <si>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</si>
  <si>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</si>
  <si>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</si>
  <si>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</si>
  <si>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</si>
  <si>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</si>
  <si>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</si>
  <si>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</si>
  <si>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</si>
  <si>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</si>
  <si>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</si>
  <si>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</si>
  <si>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</si>
  <si>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</si>
  <si>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</si>
  <si>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</si>
  <si>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</si>
  <si>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</si>
  <si>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</si>
  <si>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</si>
  <si>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</si>
  <si>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</si>
  <si>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</si>
  <si>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</si>
  <si>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</si>
  <si>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</si>
  <si>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</si>
  <si>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</si>
  <si>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</si>
  <si>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</si>
  <si>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</si>
  <si>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</si>
  <si>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</si>
  <si>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</si>
  <si>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</si>
  <si>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</si>
  <si>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</si>
  <si>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</si>
  <si>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</si>
  <si>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</si>
  <si>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</si>
  <si>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</si>
  <si>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</si>
  <si>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</si>
  <si>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</si>
  <si>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</si>
  <si>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</si>
  <si>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</si>
  <si>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</si>
  <si>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</si>
  <si>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</si>
  <si>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</si>
  <si>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</si>
  <si>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</si>
  <si>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</si>
  <si>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</si>
  <si>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</si>
  <si>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</si>
  <si>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</si>
  <si>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</si>
  <si>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</si>
  <si>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</si>
  <si>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</si>
  <si>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</si>
  <si>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</si>
  <si>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</si>
  <si>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</si>
  <si>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</si>
  <si>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</si>
  <si>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</si>
  <si>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</si>
  <si>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</si>
  <si>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</si>
  <si>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</si>
  <si>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</si>
  <si>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</si>
  <si>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</si>
  <si>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</si>
  <si>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</si>
  <si>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</si>
  <si>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</si>
  <si>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</si>
  <si>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</si>
  <si>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</si>
  <si>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</si>
  <si>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</si>
  <si>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</si>
  <si>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</si>
  <si>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</si>
  <si>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</si>
  <si>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</si>
  <si>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</si>
  <si>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</si>
  <si>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</si>
  <si>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</si>
  <si>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</si>
  <si>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</si>
  <si>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</si>
  <si>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</si>
  <si>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</si>
  <si>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</si>
  <si>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</si>
  <si>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</si>
  <si>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</si>
  <si>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</si>
  <si>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</si>
  <si>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</si>
  <si>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</si>
  <si>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</si>
  <si>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</si>
  <si>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</si>
  <si>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</si>
  <si>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</si>
  <si>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</si>
  <si>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</si>
  <si>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</si>
  <si>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</si>
  <si>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</si>
  <si>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</si>
  <si>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</si>
  <si>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</si>
  <si>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</si>
  <si>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</si>
  <si>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</si>
  <si>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</si>
  <si>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</si>
  <si>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</si>
  <si>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</si>
  <si>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</si>
  <si>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</si>
  <si>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</si>
  <si>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</si>
  <si>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</si>
  <si>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</si>
  <si>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</si>
  <si>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</si>
  <si>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</si>
  <si>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</si>
  <si>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</si>
  <si>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</si>
  <si>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</si>
  <si>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</si>
  <si>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</si>
  <si>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</si>
  <si>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</si>
  <si>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</si>
  <si>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</si>
  <si>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</si>
  <si>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</si>
  <si>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</si>
  <si>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</si>
  <si>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</si>
  <si>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</si>
  <si>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</si>
  <si>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</si>
  <si>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</si>
  <si>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</si>
  <si>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</si>
  <si>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</si>
  <si>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</si>
  <si>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</si>
  <si>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</si>
  <si>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</si>
  <si>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</si>
  <si>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</si>
  <si>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</si>
  <si>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</si>
  <si>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</si>
  <si>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</si>
  <si>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</si>
  <si>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</si>
  <si>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</si>
  <si>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</si>
  <si>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</si>
  <si>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</si>
  <si>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</si>
  <si>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</si>
  <si>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</si>
  <si>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</si>
  <si>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</si>
  <si>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</si>
  <si>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</si>
  <si>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</si>
  <si>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</si>
  <si>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</si>
  <si>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</si>
  <si>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</si>
  <si>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</si>
  <si>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</si>
  <si>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</si>
  <si>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</si>
  <si>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</si>
  <si>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</si>
  <si>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</si>
  <si>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</si>
  <si>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</si>
  <si>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</si>
  <si>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</si>
  <si>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</si>
  <si>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</si>
  <si>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</si>
  <si>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</si>
  <si>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</si>
  <si>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</si>
  <si>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</si>
  <si>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</si>
  <si>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</si>
  <si>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</si>
  <si>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</si>
  <si>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</si>
  <si>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</si>
  <si>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</si>
  <si>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</si>
  <si>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</si>
  <si>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</si>
  <si>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</si>
  <si>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</si>
  <si>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</si>
  <si>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</si>
  <si>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</si>
  <si>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</si>
  <si>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</si>
  <si>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</si>
  <si>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</si>
  <si>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</si>
  <si>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</si>
  <si>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</si>
  <si>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</si>
  <si>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</si>
  <si>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</si>
  <si>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</si>
  <si>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</si>
  <si>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</si>
  <si>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</si>
  <si>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</si>
  <si>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</si>
  <si>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</si>
  <si>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</si>
  <si>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</si>
  <si>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</si>
  <si>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</si>
  <si>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</si>
  <si>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</si>
  <si>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</si>
  <si>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</si>
  <si>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</si>
  <si>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</si>
  <si>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</si>
  <si>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</si>
  <si>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</si>
  <si>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</si>
  <si>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</si>
  <si>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</si>
  <si>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</si>
  <si>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</si>
  <si>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</si>
  <si>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</si>
  <si>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</si>
  <si>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</si>
  <si>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</si>
  <si>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</si>
  <si>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</si>
  <si>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</si>
  <si>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</si>
  <si>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</si>
  <si>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</si>
  <si>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</si>
  <si>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</si>
  <si>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</si>
  <si>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</si>
  <si>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</si>
  <si>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</si>
  <si>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</si>
  <si>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</si>
  <si>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</si>
  <si>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</si>
  <si>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</si>
  <si>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</si>
  <si>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</si>
  <si>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</si>
  <si>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</si>
  <si>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</si>
  <si>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</si>
  <si>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</si>
  <si>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</si>
  <si>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</si>
  <si>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</si>
  <si>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</si>
  <si>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</si>
  <si>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</si>
  <si>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</si>
  <si>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</si>
  <si>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</si>
  <si>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</si>
  <si>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</si>
  <si>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</si>
  <si>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</si>
  <si>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</si>
  <si>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</si>
  <si>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</si>
  <si>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</si>
  <si>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</si>
  <si>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</si>
  <si>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</si>
  <si>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</si>
  <si>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</si>
  <si>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</si>
  <si>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</si>
  <si>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</si>
  <si>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</si>
  <si>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</si>
  <si>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</si>
  <si>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</si>
  <si>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</si>
  <si>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</si>
  <si>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</si>
  <si>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</si>
  <si>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</si>
  <si>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</si>
  <si>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</si>
  <si>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</si>
  <si>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</si>
  <si>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</si>
  <si>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</si>
  <si>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</si>
  <si>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</si>
  <si>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</si>
  <si>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</si>
  <si>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</si>
  <si>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</si>
  <si>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</si>
  <si>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</si>
  <si>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</si>
  <si>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</si>
  <si>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</si>
  <si>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</si>
  <si>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</si>
  <si>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</si>
  <si>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</si>
  <si>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</si>
  <si>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</si>
  <si>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</si>
  <si>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</si>
  <si>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</si>
  <si>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</si>
  <si>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</si>
  <si>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</si>
  <si>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</si>
  <si>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</si>
  <si>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</si>
  <si>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</si>
  <si>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</si>
  <si>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</si>
  <si>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</si>
  <si>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</si>
  <si>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</si>
  <si>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</si>
  <si>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</si>
  <si>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</si>
  <si>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</si>
  <si>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</si>
  <si>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</si>
  <si>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</si>
  <si>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</si>
  <si>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</si>
  <si>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</si>
  <si>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</si>
  <si>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</si>
  <si>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</si>
  <si>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</si>
  <si>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</si>
  <si>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</si>
  <si>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</si>
  <si>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</si>
  <si>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</si>
  <si>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</si>
  <si>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</si>
  <si>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</si>
  <si>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</si>
  <si>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</si>
  <si>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</si>
  <si>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</si>
  <si>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</si>
  <si>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</si>
  <si>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</si>
  <si>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</si>
  <si>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</si>
  <si>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</si>
  <si>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</si>
  <si>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</si>
  <si>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</si>
  <si>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</si>
  <si>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</si>
  <si>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</si>
  <si>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</si>
  <si>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</si>
  <si>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</si>
  <si>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</si>
  <si>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</si>
  <si>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</si>
  <si>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</si>
  <si>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</si>
  <si>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</si>
  <si>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</si>
  <si>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</si>
  <si>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</si>
  <si>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</si>
  <si>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</si>
  <si>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</si>
  <si>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</si>
  <si>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</si>
  <si>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</si>
  <si>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</si>
  <si>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</si>
  <si>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</si>
  <si>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</si>
  <si>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</si>
  <si>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</si>
  <si>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</si>
  <si>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</si>
  <si>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</si>
  <si>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</si>
  <si>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</si>
  <si>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</si>
  <si>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</si>
  <si>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</si>
  <si>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</si>
  <si>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</si>
  <si>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</si>
  <si>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</si>
  <si>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</si>
  <si>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</si>
  <si>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</si>
  <si>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</si>
  <si>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</si>
  <si>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</si>
  <si>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</si>
  <si>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</si>
  <si>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</si>
  <si>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</si>
  <si>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</si>
  <si>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</si>
  <si>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</si>
  <si>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</si>
  <si>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</si>
  <si>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</si>
  <si>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</si>
  <si>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</si>
  <si>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</si>
  <si>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</si>
  <si>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</si>
  <si>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</si>
  <si>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</si>
  <si>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</si>
  <si>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</si>
  <si>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</si>
  <si>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</si>
  <si>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</si>
  <si>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</si>
  <si>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</si>
  <si>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</si>
  <si>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</si>
  <si>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</si>
  <si>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</si>
  <si>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</si>
  <si>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</si>
  <si>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</si>
  <si>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</si>
  <si>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</si>
  <si>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</si>
  <si>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</si>
  <si>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</si>
  <si>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</si>
  <si>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</si>
  <si>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</si>
  <si>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</si>
  <si>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</si>
  <si>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</si>
  <si>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</si>
  <si>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</si>
  <si>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</si>
  <si>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</si>
  <si>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</si>
  <si>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</si>
  <si>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</si>
  <si>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</si>
  <si>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</si>
  <si>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</si>
  <si>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</si>
  <si>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</si>
  <si>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</si>
  <si>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</si>
  <si>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</si>
  <si>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</si>
  <si>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</si>
  <si>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</si>
  <si>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</si>
  <si>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</si>
  <si>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</si>
  <si>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</si>
  <si>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</si>
  <si>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</si>
  <si>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</si>
  <si>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</si>
  <si>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</si>
  <si>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</si>
  <si>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</si>
  <si>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</si>
  <si>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</si>
  <si>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</si>
  <si>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</si>
  <si>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</si>
  <si>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</si>
  <si>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</si>
  <si>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</si>
  <si>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</si>
  <si>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</si>
  <si>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</si>
  <si>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</si>
  <si>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</si>
  <si>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</si>
  <si>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</si>
  <si>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</si>
  <si>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</si>
  <si>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</si>
  <si>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</si>
  <si>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</si>
  <si>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</si>
  <si>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</si>
  <si>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</si>
  <si>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</si>
  <si>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</si>
  <si>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</si>
  <si>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</si>
  <si>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</si>
  <si>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</si>
  <si>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</si>
  <si>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</si>
  <si>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</si>
  <si>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</si>
  <si>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</si>
  <si>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</si>
  <si>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</si>
  <si>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</si>
  <si>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</si>
  <si>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</si>
  <si>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</si>
  <si>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</si>
  <si>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</si>
  <si>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</si>
  <si>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</si>
  <si>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</si>
  <si>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</si>
  <si>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</si>
  <si>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</si>
  <si>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</si>
  <si>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</si>
  <si>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</si>
  <si>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</si>
  <si>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</si>
  <si>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</si>
  <si>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</si>
  <si>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</si>
  <si>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</si>
  <si>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</si>
  <si>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</si>
  <si>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</si>
  <si>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</si>
  <si>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</si>
  <si>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</si>
  <si>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</si>
  <si>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</si>
  <si>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</si>
  <si>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</si>
  <si>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</si>
  <si>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</si>
  <si>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</si>
  <si>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</si>
  <si>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</si>
  <si>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</si>
  <si>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</si>
  <si>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</si>
  <si>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</si>
  <si>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</si>
  <si>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</si>
  <si>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</si>
  <si>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</si>
  <si>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</si>
  <si>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</si>
  <si>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</si>
  <si>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</si>
  <si>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</si>
  <si>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</si>
  <si>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</si>
  <si>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</si>
  <si>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</si>
  <si>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</si>
  <si>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</si>
  <si>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</si>
  <si>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</si>
  <si>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</si>
  <si>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</si>
  <si>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</si>
  <si>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</si>
  <si>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</si>
  <si>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</si>
  <si>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</si>
  <si>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</si>
  <si>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</si>
  <si>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</si>
  <si>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</si>
  <si>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</si>
  <si>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</si>
  <si>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</si>
  <si>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</si>
  <si>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</si>
  <si>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</si>
  <si>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</si>
  <si>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</si>
  <si>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</si>
  <si>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</si>
  <si>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</si>
  <si>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</si>
  <si>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</si>
  <si>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</si>
  <si>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</si>
  <si>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</si>
  <si>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</si>
  <si>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</si>
  <si>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</si>
  <si>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</si>
  <si>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</si>
  <si>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</si>
  <si>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</si>
  <si>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</si>
  <si>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</si>
  <si>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</si>
  <si>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</si>
  <si>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</si>
  <si>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</si>
  <si>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</si>
  <si>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</si>
  <si>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</si>
  <si>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</si>
  <si>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</si>
  <si>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</si>
  <si>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</si>
  <si>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</si>
  <si>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</si>
  <si>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</si>
  <si>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</si>
  <si>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</si>
  <si>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</si>
  <si>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</si>
  <si>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</si>
  <si>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</si>
  <si>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</si>
  <si>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</si>
  <si>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</si>
  <si>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</si>
  <si>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</si>
  <si>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</si>
  <si>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</si>
  <si>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</si>
  <si>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</si>
  <si>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</si>
  <si>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</si>
  <si>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</si>
  <si>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</si>
  <si>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</si>
  <si>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</si>
  <si>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</si>
  <si>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</si>
  <si>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</si>
  <si>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</si>
  <si>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</si>
  <si>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</si>
  <si>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</si>
  <si>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</si>
  <si>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</si>
  <si>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</si>
  <si>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</si>
  <si>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</si>
  <si>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</si>
  <si>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</si>
  <si>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</si>
  <si>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</si>
  <si>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</si>
  <si>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</si>
  <si>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</si>
  <si>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</si>
  <si>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</si>
  <si>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</si>
  <si>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</si>
  <si>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</si>
  <si>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</si>
  <si>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</si>
  <si>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</si>
  <si>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</si>
  <si>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</si>
  <si>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</si>
  <si>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</si>
  <si>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</si>
  <si>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</si>
  <si>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</si>
  <si>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</si>
  <si>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</si>
  <si>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</si>
  <si>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</si>
  <si>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</si>
  <si>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</si>
  <si>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</si>
  <si>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</si>
  <si>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</si>
  <si>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</si>
  <si>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</si>
  <si>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</si>
  <si>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</si>
  <si>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</si>
  <si>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</si>
  <si>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</si>
  <si>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</si>
  <si>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</si>
  <si>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</si>
  <si>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</si>
  <si>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</si>
  <si>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</si>
  <si>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</si>
  <si>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</si>
  <si>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</si>
  <si>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</si>
  <si>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</si>
  <si>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</si>
  <si>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</si>
  <si>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</si>
  <si>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</si>
  <si>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</si>
  <si>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</si>
  <si>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</si>
  <si>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</si>
  <si>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</si>
  <si>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</si>
  <si>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</si>
  <si>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</si>
  <si>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</si>
  <si>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</si>
  <si>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</si>
  <si>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</si>
  <si>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</si>
  <si>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</si>
  <si>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</si>
  <si>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</si>
  <si>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</si>
  <si>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</si>
  <si>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</si>
  <si>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</si>
  <si>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</si>
  <si>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</si>
  <si>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</si>
  <si>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</si>
  <si>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</si>
  <si>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</si>
  <si>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</si>
  <si>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</si>
  <si>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</si>
  <si>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</si>
  <si>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</si>
  <si>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</si>
  <si>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</si>
  <si>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</si>
  <si>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</si>
  <si>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</si>
  <si>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</si>
  <si>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</si>
  <si>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</si>
  <si>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</si>
  <si>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</si>
  <si>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</si>
  <si>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</si>
  <si>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</si>
  <si>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</si>
  <si>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</si>
  <si>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</si>
  <si>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</si>
  <si>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</si>
  <si>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</si>
  <si>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</si>
  <si>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</si>
  <si>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</si>
  <si>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</si>
  <si>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</si>
  <si>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</si>
  <si>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</si>
  <si>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</si>
  <si>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</si>
  <si>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</si>
  <si>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</si>
  <si>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</si>
  <si>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</si>
  <si>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</si>
  <si>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</si>
  <si>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</si>
  <si>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</si>
  <si>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</si>
  <si>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</si>
  <si>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</si>
  <si>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</si>
  <si>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</si>
  <si>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</si>
  <si>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</si>
  <si>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</si>
  <si>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</si>
  <si>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</si>
  <si>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</si>
  <si>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</si>
  <si>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</si>
  <si>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</si>
  <si>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</si>
  <si>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</si>
  <si>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</si>
  <si>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</si>
  <si>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</si>
  <si>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</si>
  <si>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</si>
  <si>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</si>
  <si>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</si>
  <si>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</si>
  <si>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</si>
  <si>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</si>
  <si>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</si>
  <si>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</si>
  <si>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</si>
  <si>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</si>
  <si>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</si>
  <si>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</si>
  <si>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</si>
  <si>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</si>
  <si>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</si>
  <si>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</si>
  <si>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</si>
  <si>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</si>
  <si>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</si>
  <si>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</si>
  <si>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</si>
  <si>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</si>
  <si>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</si>
  <si>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</si>
  <si>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</si>
  <si>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</si>
  <si>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</si>
  <si>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</si>
  <si>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</si>
  <si>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</si>
  <si>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</si>
  <si>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</si>
  <si>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</si>
  <si>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</si>
  <si>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</si>
  <si>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</si>
  <si>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</si>
  <si>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</si>
  <si>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</si>
  <si>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</si>
  <si>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</si>
  <si>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</si>
  <si>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</si>
  <si>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</si>
  <si>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</si>
  <si>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</si>
  <si>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</si>
  <si>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</si>
  <si>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</si>
  <si>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</si>
  <si>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</si>
  <si>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</si>
  <si>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</si>
  <si>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</si>
  <si>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</si>
  <si>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</si>
  <si>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</si>
  <si>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</si>
  <si>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</si>
  <si>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</si>
  <si>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</si>
  <si>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</si>
  <si>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</si>
  <si>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</si>
  <si>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</si>
  <si>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</si>
  <si>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</si>
  <si>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</si>
  <si>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</si>
  <si>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</si>
  <si>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</si>
  <si>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</si>
  <si>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</si>
  <si>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</si>
  <si>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</si>
  <si>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</si>
  <si>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</si>
  <si>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</si>
  <si>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</si>
  <si>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</si>
  <si>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</si>
  <si>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</si>
  <si>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</si>
  <si>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</si>
  <si>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</si>
  <si>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</si>
  <si>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</si>
  <si>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</si>
  <si>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</si>
  <si>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</si>
  <si>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</si>
  <si>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</si>
  <si>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</si>
  <si>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</si>
  <si>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</si>
  <si>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</si>
  <si>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</si>
  <si>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</si>
  <si>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</si>
  <si>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</si>
  <si>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</si>
  <si>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</si>
  <si>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</si>
  <si>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</si>
  <si>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</si>
  <si>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</si>
  <si>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</si>
  <si>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</si>
  <si>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</si>
  <si>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</si>
  <si>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</si>
  <si>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</si>
  <si>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</si>
  <si>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</si>
  <si>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</si>
  <si>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</si>
  <si>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</si>
  <si>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</si>
  <si>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</si>
  <si>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</si>
  <si>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</si>
  <si>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</si>
  <si>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</si>
  <si>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</si>
  <si>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</si>
  <si>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</si>
  <si>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</si>
  <si>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</si>
  <si>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</si>
  <si>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</si>
  <si>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</si>
  <si>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</si>
  <si>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</si>
  <si>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</si>
  <si>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</si>
  <si>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</si>
  <si>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</si>
  <si>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</si>
  <si>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</si>
  <si>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</si>
  <si>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</si>
  <si>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</si>
  <si>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</si>
  <si>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</si>
  <si>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</si>
  <si>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</si>
  <si>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</si>
  <si>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</si>
  <si>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</si>
  <si>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</si>
  <si>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</si>
  <si>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</si>
  <si>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</si>
  <si>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</si>
  <si>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</si>
  <si>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</si>
  <si>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</si>
  <si>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</si>
  <si>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</si>
  <si>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</si>
  <si>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</si>
  <si>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</si>
  <si>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</si>
  <si>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</si>
  <si>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</si>
  <si>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</si>
  <si>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</si>
  <si>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</si>
  <si>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</si>
  <si>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</si>
  <si>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</si>
  <si>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</si>
  <si>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</si>
  <si>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</si>
  <si>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</si>
  <si>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</si>
  <si>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</si>
  <si>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</si>
  <si>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</si>
  <si>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</si>
  <si>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</si>
  <si>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</si>
  <si>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</si>
  <si>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</si>
  <si>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</si>
  <si>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</si>
  <si>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</si>
  <si>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</si>
  <si>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</si>
  <si>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</si>
  <si>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</si>
  <si>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</si>
  <si>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</si>
  <si>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</si>
  <si>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</si>
  <si>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</si>
  <si>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</si>
  <si>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</si>
  <si>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</si>
  <si>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</si>
  <si>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</si>
  <si>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</si>
  <si>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</si>
  <si>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</si>
  <si>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</si>
  <si>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</si>
  <si>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</si>
  <si>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</si>
  <si>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</si>
  <si>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</si>
  <si>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</si>
  <si>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</si>
  <si>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</si>
  <si>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</si>
  <si>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</si>
  <si>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</si>
  <si>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</si>
  <si>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</si>
  <si>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</si>
  <si>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</si>
  <si>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</si>
  <si>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</si>
  <si>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</si>
  <si>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</si>
  <si>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</si>
  <si>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</si>
  <si>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</si>
  <si>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</si>
  <si>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</si>
  <si>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</si>
  <si>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</si>
  <si>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</si>
  <si>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</si>
  <si>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</si>
  <si>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</si>
  <si>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</si>
  <si>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</si>
  <si>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</si>
  <si>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</si>
  <si>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</si>
  <si>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</si>
  <si>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</si>
  <si>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</si>
  <si>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</si>
  <si>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</si>
  <si>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</si>
  <si>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</si>
  <si>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</si>
  <si>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</si>
  <si>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</si>
  <si>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</si>
  <si>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</si>
  <si>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</si>
  <si>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</si>
  <si>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</si>
  <si>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</si>
  <si>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</si>
  <si>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</si>
  <si>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</si>
  <si>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</si>
  <si>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</si>
  <si>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</si>
  <si>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</si>
  <si>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</si>
  <si>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</si>
  <si>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</si>
  <si>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</si>
  <si>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</si>
  <si>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</si>
  <si>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</si>
  <si>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</si>
  <si>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</si>
  <si>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</si>
  <si>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</si>
  <si>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</si>
  <si>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</si>
  <si>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</si>
  <si>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</si>
  <si>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</si>
  <si>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</si>
  <si>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</si>
  <si>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</si>
  <si>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</si>
  <si>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</si>
  <si>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</si>
  <si>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</si>
  <si>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</si>
  <si>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</si>
  <si>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</si>
  <si>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</si>
  <si>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</si>
  <si>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</si>
  <si>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</si>
  <si>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</si>
  <si>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</si>
  <si>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</si>
  <si>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</si>
  <si>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</si>
  <si>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</si>
  <si>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</si>
  <si>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</si>
  <si>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</si>
  <si>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</si>
  <si>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</si>
  <si>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</si>
  <si>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</si>
  <si>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</si>
  <si>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</si>
  <si>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</si>
  <si>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</si>
  <si>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</si>
  <si>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</si>
  <si>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</si>
  <si>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</si>
  <si>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</si>
  <si>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</si>
  <si>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</si>
  <si>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</si>
  <si>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</si>
  <si>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</si>
  <si>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</si>
  <si>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</si>
  <si>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</si>
  <si>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</si>
  <si>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</si>
  <si>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</si>
  <si>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</si>
  <si>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</si>
  <si>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</si>
  <si>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</si>
  <si>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</si>
  <si>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</si>
  <si>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</si>
  <si>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</si>
  <si>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</si>
  <si>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</si>
  <si>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</si>
  <si>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</si>
  <si>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</si>
  <si>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</si>
  <si>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</si>
  <si>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</si>
  <si>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</si>
  <si>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</si>
  <si>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</si>
  <si>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</si>
  <si>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</si>
  <si>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</si>
  <si>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</si>
  <si>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</si>
  <si>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</si>
  <si>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</si>
  <si>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</si>
  <si>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</si>
  <si>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</si>
  <si>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</si>
  <si>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</si>
  <si>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</si>
  <si>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</si>
  <si>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</si>
  <si>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</si>
  <si>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</si>
  <si>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</si>
  <si>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</si>
  <si>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</si>
  <si>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</si>
  <si>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</si>
  <si>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</si>
  <si>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</si>
  <si>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</si>
  <si>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</si>
  <si>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</si>
  <si>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</si>
  <si>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</si>
  <si>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</si>
  <si>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</si>
  <si>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</si>
  <si>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</si>
  <si>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</si>
  <si>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</si>
  <si>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</si>
  <si>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</si>
  <si>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</si>
  <si>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</si>
  <si>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</si>
  <si>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</si>
  <si>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</si>
  <si>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</si>
  <si>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</si>
  <si>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</si>
  <si>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</si>
  <si>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</si>
  <si>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</si>
  <si>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</si>
  <si>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</si>
  <si>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</si>
  <si>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</si>
  <si>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</si>
  <si>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</si>
  <si>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</si>
  <si>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</si>
  <si>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</si>
  <si>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</si>
  <si>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</si>
  <si>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</si>
  <si>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</si>
  <si>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</si>
  <si>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</si>
  <si>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</si>
  <si>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</si>
  <si>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</si>
  <si>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</si>
  <si>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</si>
  <si>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</si>
  <si>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</si>
  <si>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</si>
  <si>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</si>
  <si>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</si>
  <si>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</si>
  <si>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</si>
  <si>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</si>
  <si>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</si>
  <si>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</si>
  <si>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</si>
  <si>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</si>
  <si>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</si>
  <si>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</si>
  <si>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</si>
  <si>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</si>
  <si>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</si>
  <si>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</si>
  <si>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</si>
  <si>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</si>
  <si>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</si>
  <si>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</si>
  <si>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</si>
  <si>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</si>
  <si>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</si>
  <si>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</si>
  <si>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</si>
  <si>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</si>
  <si>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</si>
  <si>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</si>
  <si>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</si>
  <si>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</si>
  <si>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</si>
  <si>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</si>
  <si>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</si>
  <si>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</si>
  <si>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</si>
  <si>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</si>
  <si>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</si>
  <si>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</si>
  <si>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</si>
  <si>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</si>
  <si>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</si>
  <si>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</si>
  <si>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</si>
  <si>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</si>
  <si>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</si>
  <si>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</si>
  <si>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</si>
  <si>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</si>
  <si>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</si>
  <si>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</si>
  <si>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</si>
  <si>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</si>
  <si>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</si>
  <si>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</si>
  <si>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</si>
  <si>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</si>
  <si>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</si>
  <si>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</si>
  <si>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</si>
  <si>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</si>
  <si>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</si>
  <si>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</si>
  <si>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</si>
  <si>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</si>
  <si>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</si>
  <si>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</si>
  <si>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</si>
  <si>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</si>
  <si>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</si>
  <si>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</si>
  <si>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</si>
  <si>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</si>
  <si>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</si>
  <si>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</si>
  <si>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</si>
  <si>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</si>
  <si>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</si>
  <si>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</si>
  <si>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</si>
  <si>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</si>
  <si>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</si>
  <si>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</si>
  <si>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</si>
  <si>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</si>
  <si>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</si>
  <si>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</si>
  <si>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</si>
  <si>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</si>
  <si>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</si>
  <si>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</si>
  <si>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</si>
  <si>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</si>
  <si>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</si>
  <si>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</si>
  <si>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</si>
  <si>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</si>
  <si>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</si>
  <si>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</si>
  <si>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</si>
  <si>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</si>
  <si>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</si>
  <si>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</si>
  <si>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</si>
  <si>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</si>
  <si>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</si>
  <si>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</si>
  <si>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</si>
  <si>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</si>
  <si>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</si>
  <si>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</si>
  <si>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</si>
  <si>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</si>
  <si>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</si>
  <si>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</si>
  <si>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</si>
  <si>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</si>
  <si>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</si>
  <si>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</si>
  <si>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</si>
  <si>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</si>
  <si>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</si>
  <si>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</si>
  <si>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</si>
  <si>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</si>
  <si>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</si>
  <si>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</si>
  <si>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</si>
  <si>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</si>
  <si>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</si>
  <si>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</si>
  <si>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</si>
  <si>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</si>
  <si>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</si>
  <si>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</si>
  <si>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</si>
  <si>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</si>
  <si>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</si>
  <si>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</si>
  <si>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</si>
  <si>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</si>
  <si>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</si>
  <si>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</si>
  <si>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</si>
  <si>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</si>
  <si>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</si>
  <si>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</si>
  <si>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</si>
  <si>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</si>
  <si>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</si>
  <si>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</si>
  <si>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</si>
  <si>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</si>
  <si>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</si>
  <si>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</si>
  <si>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</si>
  <si>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</si>
  <si>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</si>
  <si>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</si>
  <si>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</si>
  <si>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</si>
  <si>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</si>
  <si>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</si>
  <si>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</si>
  <si>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</si>
  <si>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</si>
  <si>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</si>
  <si>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</si>
  <si>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</si>
  <si>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</si>
  <si>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</si>
  <si>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</si>
  <si>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</si>
  <si>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</si>
  <si>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</si>
  <si>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</si>
  <si>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</si>
  <si>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</si>
  <si>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</si>
  <si>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</si>
  <si>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</si>
  <si>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</si>
  <si>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</si>
  <si>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</si>
  <si>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</si>
  <si>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</si>
  <si>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</si>
  <si>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</si>
  <si>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</si>
  <si>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</si>
  <si>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</si>
  <si>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</si>
  <si>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</si>
  <si>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</si>
  <si>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</si>
  <si>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</si>
  <si>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</si>
  <si>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</si>
  <si>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</si>
  <si>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</si>
  <si>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</si>
  <si>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</si>
  <si>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</si>
  <si>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</si>
  <si>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</si>
  <si>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</si>
  <si>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</si>
  <si>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</si>
  <si>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</si>
  <si>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</si>
  <si>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</si>
  <si>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</si>
  <si>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</si>
  <si>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</si>
  <si>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</si>
  <si>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</si>
  <si>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</si>
  <si>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</si>
  <si>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</si>
  <si>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</si>
  <si>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</si>
  <si>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</si>
  <si>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</si>
  <si>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</si>
  <si>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</si>
  <si>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</si>
  <si>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</si>
  <si>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</si>
  <si>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</si>
  <si>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</si>
  <si>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</si>
  <si>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</si>
  <si>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</si>
  <si>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</si>
  <si>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</si>
  <si>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</si>
  <si>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</si>
  <si>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</si>
  <si>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</si>
  <si>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</si>
  <si>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</si>
  <si>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</si>
  <si>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</si>
  <si>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</si>
  <si>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</si>
  <si>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</si>
  <si>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</si>
  <si>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</si>
  <si>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</si>
  <si>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</si>
  <si>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</si>
  <si>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</si>
  <si>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</si>
  <si>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</si>
  <si>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</si>
  <si>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</si>
  <si>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</si>
  <si>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</si>
  <si>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</si>
  <si>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</si>
  <si>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</si>
  <si>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</si>
  <si>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</si>
  <si>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</si>
  <si>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</si>
  <si>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</si>
  <si>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</si>
  <si>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</si>
  <si>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</si>
  <si>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</si>
  <si>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</si>
  <si>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</si>
  <si>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</si>
  <si>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</si>
  <si>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</si>
  <si>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</si>
  <si>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</si>
  <si>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</si>
  <si>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</si>
  <si>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</si>
  <si>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</si>
  <si>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</si>
  <si>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</si>
  <si>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</si>
  <si>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</si>
  <si>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</si>
  <si>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</si>
  <si>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</si>
  <si>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</si>
  <si>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</si>
  <si>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</si>
  <si>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</si>
  <si>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</si>
  <si>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</si>
  <si>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</si>
  <si>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</si>
  <si>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</si>
  <si>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</si>
  <si>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</si>
  <si>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</si>
  <si>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</si>
  <si>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</si>
  <si>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</si>
  <si>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</si>
  <si>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</si>
  <si>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</si>
  <si>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</si>
  <si>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</si>
  <si>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</si>
  <si>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</si>
  <si>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</si>
  <si>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</si>
  <si>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</si>
  <si>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</si>
  <si>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</si>
  <si>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</si>
  <si>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</si>
  <si>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</si>
  <si>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</si>
  <si>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</si>
  <si>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</si>
  <si>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</si>
  <si>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</si>
  <si>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</si>
  <si>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</si>
  <si>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</si>
  <si>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</si>
  <si>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</si>
  <si>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</si>
  <si>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</si>
  <si>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</si>
  <si>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</si>
  <si>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</si>
  <si>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</si>
  <si>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</si>
  <si>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</si>
  <si>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</si>
  <si>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</si>
  <si>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</si>
  <si>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</si>
  <si>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</si>
  <si>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</si>
  <si>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</si>
  <si>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</si>
  <si>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</si>
  <si>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</si>
  <si>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</si>
  <si>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</si>
  <si>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</si>
  <si>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</si>
  <si>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</si>
  <si>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</si>
  <si>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</si>
  <si>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</si>
  <si>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</si>
  <si>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</si>
  <si>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</si>
  <si>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</si>
  <si>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</si>
  <si>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</si>
  <si>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</si>
  <si>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</si>
  <si>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</si>
  <si>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</si>
  <si>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</si>
  <si>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</si>
  <si>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</si>
  <si>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</si>
  <si>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</si>
  <si>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</si>
  <si>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</si>
  <si>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</si>
  <si>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</si>
  <si>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</si>
  <si>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</si>
  <si>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</si>
  <si>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</si>
  <si>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</si>
  <si>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</si>
  <si>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</si>
  <si>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</si>
  <si>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</si>
  <si>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</si>
  <si>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</si>
  <si>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</si>
  <si>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</si>
  <si>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</si>
  <si>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</si>
  <si>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</si>
  <si>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</si>
  <si>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</si>
  <si>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</si>
  <si>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</si>
  <si>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</si>
  <si>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</si>
  <si>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</si>
  <si>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</si>
  <si>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</si>
  <si>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</si>
  <si>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</si>
  <si>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</si>
  <si>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</si>
  <si>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</si>
  <si>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</si>
  <si>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</si>
  <si>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</si>
  <si>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</si>
  <si>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</si>
  <si>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</si>
  <si>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</si>
  <si>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</si>
  <si>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</si>
  <si>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</si>
  <si>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</si>
  <si>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</si>
  <si>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</si>
  <si>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</si>
  <si>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</si>
  <si>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</si>
  <si>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</si>
  <si>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</si>
  <si>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</si>
  <si>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</si>
  <si>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</si>
  <si>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</si>
  <si>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</si>
  <si>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</si>
  <si>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</si>
  <si>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</si>
  <si>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</si>
  <si>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</si>
  <si>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</si>
  <si>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</si>
  <si>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</si>
  <si>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</si>
  <si>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</si>
  <si>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</si>
  <si>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</si>
  <si>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</si>
  <si>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</si>
  <si>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</si>
  <si>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</si>
  <si>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</si>
  <si>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</si>
  <si>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</si>
  <si>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</si>
  <si>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</si>
  <si>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</si>
  <si>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</si>
  <si>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</si>
  <si>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</si>
  <si>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</si>
  <si>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</si>
  <si>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</si>
  <si>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</si>
  <si>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</si>
  <si>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</si>
  <si>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</si>
  <si>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</si>
  <si>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</si>
  <si>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</si>
  <si>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</si>
  <si>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</si>
  <si>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</si>
  <si>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</si>
  <si>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</si>
  <si>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</si>
  <si>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</si>
  <si>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</si>
  <si>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</si>
  <si>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</si>
  <si>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</si>
  <si>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</si>
  <si>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</si>
  <si>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</si>
  <si>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</si>
  <si>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</si>
  <si>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</si>
  <si>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</si>
  <si>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</si>
  <si>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</si>
  <si>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</si>
  <si>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</si>
  <si>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</si>
  <si>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</si>
  <si>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</si>
  <si>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</si>
  <si>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</si>
  <si>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</si>
  <si>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</si>
  <si>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</si>
  <si>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</si>
  <si>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</si>
  <si>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</si>
  <si>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</si>
  <si>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</si>
  <si>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</si>
  <si>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</si>
  <si>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</si>
  <si>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</si>
  <si>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</si>
  <si>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</si>
  <si>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</si>
  <si>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</si>
  <si>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</si>
  <si>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</si>
  <si>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</si>
  <si>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</si>
  <si>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</si>
  <si>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</si>
  <si>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</si>
  <si>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</si>
  <si>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</si>
  <si>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</si>
  <si>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</si>
  <si>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</si>
  <si>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</si>
  <si>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</si>
  <si>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</si>
  <si>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</si>
  <si>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</si>
  <si>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</si>
  <si>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</si>
  <si>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</si>
  <si>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</si>
  <si>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</si>
  <si>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</si>
  <si>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</si>
  <si>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</si>
  <si>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</si>
  <si>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</si>
  <si>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</si>
  <si>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</si>
  <si>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</si>
  <si>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</si>
  <si>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</si>
  <si>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</si>
  <si>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</si>
  <si>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</si>
  <si>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</si>
  <si>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</si>
  <si>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</si>
  <si>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</si>
  <si>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</si>
  <si>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</si>
  <si>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</si>
  <si>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</si>
  <si>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</si>
  <si>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</si>
  <si>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</si>
  <si>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</si>
  <si>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</si>
  <si>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</si>
  <si>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</si>
  <si>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</si>
  <si>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</si>
  <si>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</si>
  <si>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</si>
  <si>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</si>
  <si>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</si>
  <si>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</si>
  <si>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</si>
  <si>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</si>
  <si>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</si>
  <si>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</si>
  <si>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</si>
  <si>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</si>
  <si>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</si>
  <si>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</si>
  <si>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</si>
  <si>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</si>
  <si>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</si>
  <si>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</si>
  <si>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</si>
  <si>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</si>
  <si>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</si>
  <si>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</si>
  <si>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</si>
  <si>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</si>
  <si>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</si>
  <si>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</si>
  <si>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</si>
  <si>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</si>
  <si>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</si>
  <si>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</si>
  <si>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</si>
  <si>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</si>
  <si>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</si>
  <si>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</si>
  <si>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</si>
  <si>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</si>
  <si>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</si>
  <si>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</si>
  <si>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</si>
  <si>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</si>
  <si>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</si>
  <si>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</si>
  <si>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</si>
  <si>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</si>
  <si>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</si>
  <si>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</si>
  <si>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</si>
  <si>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</si>
  <si>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</si>
  <si>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</si>
  <si>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</si>
  <si>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</si>
  <si>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</si>
  <si>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</si>
  <si>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</si>
  <si>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</si>
  <si>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</si>
  <si>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</si>
  <si>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</si>
  <si>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</si>
  <si>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</si>
  <si>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</si>
  <si>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</si>
  <si>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</si>
  <si>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</si>
  <si>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</si>
  <si>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</si>
  <si>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</si>
  <si>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</si>
  <si>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</si>
  <si>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</si>
  <si>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</si>
  <si>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</si>
  <si>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</si>
  <si>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</si>
  <si>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</si>
  <si>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</si>
  <si>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</si>
  <si>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</si>
  <si>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</si>
  <si>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</si>
  <si>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</si>
  <si>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</si>
  <si>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</si>
  <si>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</si>
  <si>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</si>
  <si>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</si>
  <si>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</si>
  <si>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</si>
  <si>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</si>
  <si>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</si>
  <si>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</si>
  <si>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</si>
  <si>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</si>
  <si>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</si>
  <si>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</si>
  <si>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</si>
  <si>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</si>
  <si>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</si>
  <si>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</si>
  <si>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</si>
  <si>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</si>
  <si>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</si>
  <si>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</si>
  <si>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</si>
  <si>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</si>
  <si>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</si>
  <si>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</si>
  <si>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</si>
  <si>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</si>
  <si>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</si>
  <si>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</si>
  <si>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</si>
  <si>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</si>
  <si>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</si>
  <si>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</si>
  <si>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</si>
  <si>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</si>
  <si>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</si>
  <si>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</si>
  <si>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</si>
  <si>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</si>
  <si>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</si>
  <si>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</si>
  <si>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</si>
  <si>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</si>
  <si>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</si>
  <si>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</si>
  <si>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</si>
  <si>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</si>
  <si>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</si>
  <si>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</si>
  <si>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</si>
  <si>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</si>
  <si>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</si>
  <si>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</si>
  <si>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</si>
  <si>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</si>
  <si>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</si>
  <si>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</si>
  <si>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</si>
  <si>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</si>
  <si>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</si>
  <si>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</si>
  <si>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</si>
  <si>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</si>
  <si>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</si>
  <si>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</si>
  <si>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</si>
  <si>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</si>
  <si>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</si>
  <si>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</si>
  <si>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</si>
  <si>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</si>
  <si>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</si>
  <si>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</si>
  <si>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</si>
  <si>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</si>
  <si>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</si>
  <si>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</si>
  <si>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</si>
  <si>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</si>
  <si>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</si>
  <si>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</si>
  <si>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</si>
  <si>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</si>
  <si>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</si>
  <si>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</si>
  <si>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</si>
  <si>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</si>
  <si>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</si>
  <si>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</si>
  <si>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</si>
  <si>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</si>
  <si>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</si>
  <si>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</si>
  <si>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</si>
  <si>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</si>
  <si>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</si>
  <si>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</si>
  <si>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</si>
  <si>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</si>
  <si>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</si>
  <si>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</si>
  <si>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</si>
  <si>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</si>
  <si>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</si>
  <si>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</si>
  <si>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</si>
  <si>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</si>
  <si>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</si>
  <si>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</si>
  <si>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</si>
  <si>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</si>
  <si>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</si>
  <si>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</si>
  <si>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</si>
  <si>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</si>
  <si>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</si>
  <si>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</si>
  <si>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</si>
  <si>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</si>
  <si>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</si>
  <si>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</si>
  <si>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</si>
  <si>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</si>
  <si>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</si>
  <si>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</si>
  <si>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</si>
  <si>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</si>
  <si>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</si>
  <si>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</si>
  <si>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</si>
  <si>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</si>
  <si>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</si>
  <si>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</si>
  <si>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</si>
  <si>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</si>
  <si>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</si>
  <si>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</si>
  <si>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</si>
  <si>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</si>
  <si>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</si>
  <si>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</si>
  <si>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</si>
  <si>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</si>
  <si>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</si>
  <si>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</si>
  <si>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</si>
  <si>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</si>
  <si>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</si>
  <si>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</si>
  <si>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</si>
  <si>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</si>
  <si>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</si>
  <si>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</si>
  <si>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</si>
  <si>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</si>
  <si>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</si>
  <si>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</si>
  <si>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</si>
  <si>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</si>
  <si>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</si>
  <si>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</si>
  <si>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</si>
  <si>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</si>
  <si>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</si>
  <si>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</si>
  <si>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</si>
  <si>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</si>
  <si>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</si>
  <si>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</si>
  <si>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</si>
  <si>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</si>
  <si>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</si>
  <si>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</si>
  <si>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</si>
  <si>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</si>
  <si>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</si>
  <si>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</si>
  <si>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</si>
  <si>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</si>
  <si>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</si>
  <si>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</si>
  <si>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</si>
  <si>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</si>
  <si>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</si>
  <si>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</si>
  <si>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</si>
  <si>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</si>
  <si>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</si>
  <si>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</si>
  <si>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</si>
  <si>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</si>
  <si>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</si>
  <si>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</si>
  <si>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</si>
  <si>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</si>
  <si>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</si>
  <si>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</si>
  <si>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</si>
  <si>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</si>
  <si>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</si>
  <si>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</si>
  <si>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</si>
  <si>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</si>
  <si>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</si>
  <si>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</si>
  <si>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</si>
  <si>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</si>
  <si>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</si>
  <si>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</si>
  <si>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</si>
  <si>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</si>
  <si>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</si>
  <si>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</si>
  <si>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</si>
  <si>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</si>
  <si>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</si>
  <si>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</si>
  <si>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</si>
  <si>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</si>
  <si>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</si>
  <si>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</si>
  <si>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</si>
  <si>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</si>
  <si>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</si>
  <si>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</si>
  <si>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</si>
  <si>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</si>
  <si>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</si>
  <si>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</si>
  <si>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</si>
  <si>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</si>
  <si>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</si>
  <si>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</si>
  <si>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</si>
  <si>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</si>
  <si>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</si>
  <si>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</si>
  <si>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</si>
  <si>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</si>
  <si>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</si>
  <si>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</si>
  <si>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</si>
  <si>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</si>
  <si>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</si>
  <si>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</si>
  <si>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</si>
  <si>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</si>
  <si>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</si>
  <si>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</si>
  <si>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</si>
  <si>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</si>
  <si>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</si>
  <si>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</si>
  <si>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</si>
  <si>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</si>
  <si>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</si>
  <si>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</si>
  <si>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</si>
  <si>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</si>
  <si>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</si>
  <si>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</si>
  <si>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</si>
  <si>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</si>
  <si>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</si>
  <si>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</si>
  <si>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</si>
  <si>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</si>
  <si>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</si>
  <si>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</si>
  <si>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</si>
  <si>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</si>
  <si>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</si>
  <si>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</si>
  <si>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</si>
  <si>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</si>
  <si>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</si>
  <si>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</si>
  <si>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</si>
  <si>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</si>
  <si>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</si>
  <si>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</si>
  <si>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</si>
  <si>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</si>
  <si>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</si>
  <si>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</si>
  <si>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</si>
  <si>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</si>
  <si>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</si>
  <si>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</si>
  <si>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</si>
  <si>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</si>
  <si>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</si>
  <si>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</si>
  <si>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</si>
  <si>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</si>
  <si>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</si>
  <si>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</si>
  <si>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</si>
  <si>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</si>
  <si>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</si>
  <si>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</si>
  <si>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</si>
  <si>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</si>
  <si>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</si>
  <si>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</si>
  <si>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</si>
  <si>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</si>
  <si>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</si>
  <si>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</si>
  <si>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</si>
  <si>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</si>
  <si>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</si>
  <si>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</si>
  <si>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</si>
  <si>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</si>
  <si>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</si>
  <si>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</si>
  <si>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</si>
  <si>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</si>
  <si>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</si>
  <si>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</si>
  <si>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</si>
  <si>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</si>
  <si>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</si>
  <si>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</si>
  <si>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</si>
  <si>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</si>
  <si>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</si>
  <si>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</si>
  <si>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</si>
  <si>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</si>
  <si>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</si>
  <si>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</si>
  <si>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</si>
  <si>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</si>
  <si>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</si>
  <si>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</si>
  <si>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</si>
  <si>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</si>
  <si>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</si>
  <si>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</si>
  <si>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</si>
  <si>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</si>
  <si>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</si>
  <si>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</si>
  <si>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</si>
  <si>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</si>
  <si>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</si>
  <si>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</si>
  <si>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</si>
  <si>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</si>
  <si>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</si>
  <si>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</si>
  <si>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</si>
  <si>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</si>
  <si>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</si>
  <si>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</si>
  <si>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</si>
  <si>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</si>
  <si>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</si>
  <si>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</si>
  <si>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</si>
  <si>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</si>
  <si>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</si>
  <si>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</si>
  <si>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</si>
  <si>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</si>
  <si>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</si>
  <si>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</si>
  <si>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</si>
  <si>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</si>
  <si>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</si>
  <si>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</si>
  <si>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</si>
  <si>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</si>
  <si>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</si>
  <si>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</si>
  <si>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</si>
  <si>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</si>
  <si>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</si>
  <si>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</si>
  <si>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</si>
  <si>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</si>
  <si>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</si>
  <si>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</si>
  <si>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</si>
  <si>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</si>
  <si>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</si>
  <si>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</si>
  <si>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</si>
  <si>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</si>
  <si>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</si>
  <si>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</si>
  <si>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</si>
  <si>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</si>
  <si>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</si>
  <si>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</si>
  <si>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</si>
  <si>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</si>
  <si>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</si>
  <si>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</si>
  <si>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</si>
  <si>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</si>
  <si>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</si>
  <si>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</si>
  <si>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</si>
  <si>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</si>
  <si>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</si>
  <si>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</si>
  <si>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</si>
  <si>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</si>
  <si>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</si>
  <si>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</si>
  <si>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</si>
  <si>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</si>
  <si>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</si>
  <si>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</si>
  <si>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</si>
  <si>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</si>
  <si>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</si>
  <si>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</si>
  <si>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</si>
  <si>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</si>
  <si>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</si>
  <si>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</si>
  <si>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</si>
  <si>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</si>
  <si>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</si>
  <si>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</si>
  <si>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</si>
  <si>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</si>
  <si>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</si>
  <si>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</si>
  <si>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</si>
  <si>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</si>
  <si>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</si>
  <si>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</si>
  <si>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</si>
  <si>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</si>
  <si>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</si>
  <si>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</si>
  <si>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</si>
  <si>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</si>
  <si>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</si>
  <si>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</si>
  <si>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</si>
  <si>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</si>
  <si>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</si>
  <si>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</si>
  <si>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</si>
  <si>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</si>
  <si>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</si>
  <si>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</si>
  <si>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</si>
  <si>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</si>
  <si>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</si>
  <si>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</si>
  <si>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</si>
  <si>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</si>
  <si>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</si>
  <si>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</si>
  <si>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</si>
  <si>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</si>
  <si>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</si>
  <si>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</si>
  <si>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</si>
  <si>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</si>
  <si>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</si>
  <si>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</si>
  <si>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</si>
  <si>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</si>
  <si>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</si>
  <si>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</si>
  <si>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</si>
  <si>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</si>
  <si>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</si>
  <si>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</si>
  <si>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</si>
  <si>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</si>
  <si>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</si>
  <si>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</si>
  <si>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</si>
  <si>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</si>
  <si>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</si>
  <si>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</si>
  <si>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</si>
  <si>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</si>
  <si>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</si>
  <si>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</si>
  <si>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</si>
  <si>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</si>
  <si>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</si>
  <si>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</si>
  <si>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</si>
  <si>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</si>
  <si>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</si>
  <si>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</si>
  <si>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</si>
  <si>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</si>
  <si>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</si>
  <si>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</si>
  <si>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</si>
  <si>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</si>
  <si>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</si>
  <si>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</si>
  <si>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</si>
  <si>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</si>
  <si>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</si>
  <si>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</si>
  <si>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</si>
  <si>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</si>
  <si>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</si>
  <si>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</si>
  <si>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</si>
  <si>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</si>
  <si>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</si>
  <si>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</si>
  <si>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</si>
  <si>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</si>
  <si>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</si>
  <si>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</si>
  <si>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</si>
  <si>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</si>
  <si>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</si>
  <si>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</si>
  <si>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</si>
  <si>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</si>
  <si>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</si>
  <si>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</si>
  <si>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</si>
  <si>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</si>
  <si>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</si>
  <si>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</si>
  <si>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</si>
  <si>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</si>
  <si>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</si>
  <si>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</si>
  <si>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</si>
  <si>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</si>
  <si>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</si>
  <si>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</si>
  <si>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</si>
  <si>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</si>
  <si>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</si>
  <si>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</si>
  <si>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</si>
  <si>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</si>
  <si>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</si>
  <si>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</si>
  <si>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</si>
  <si>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</si>
  <si>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</si>
  <si>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</si>
  <si>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</si>
  <si>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</si>
  <si>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</si>
  <si>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</si>
  <si>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</si>
  <si>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</si>
  <si>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</si>
  <si>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</si>
  <si>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</si>
  <si>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</si>
  <si>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</si>
  <si>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</si>
  <si>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</si>
  <si>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</si>
  <si>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</si>
  <si>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</si>
  <si>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</si>
  <si>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</si>
  <si>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</si>
  <si>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</si>
  <si>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</si>
  <si>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</si>
  <si>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</si>
  <si>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</si>
  <si>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</si>
  <si>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</si>
  <si>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</si>
  <si>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</si>
  <si>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</si>
  <si>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</si>
  <si>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</si>
  <si>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</si>
  <si>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</si>
  <si>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</si>
  <si>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</si>
  <si>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</si>
  <si>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</si>
  <si>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</si>
  <si>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</si>
  <si>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</si>
  <si>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</si>
  <si>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</si>
  <si>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</si>
  <si>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</si>
  <si>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</si>
  <si>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</si>
  <si>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</si>
  <si>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</si>
  <si>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</si>
  <si>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</si>
  <si>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</si>
  <si>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</si>
  <si>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</si>
  <si>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</si>
  <si>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</si>
  <si>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</si>
  <si>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</si>
  <si>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</si>
  <si>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</si>
  <si>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</si>
  <si>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</si>
  <si>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</si>
  <si>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</si>
  <si>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</si>
  <si>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</si>
  <si>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</si>
  <si>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</si>
  <si>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</si>
  <si>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</si>
  <si>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</si>
  <si>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</si>
  <si>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</si>
  <si>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</si>
  <si>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</si>
  <si>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</si>
  <si>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</si>
  <si>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</si>
  <si>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</si>
  <si>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</si>
  <si>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</si>
  <si>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</si>
  <si>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</si>
  <si>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</si>
  <si>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</si>
  <si>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</si>
  <si>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</si>
  <si>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</si>
  <si>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</si>
  <si>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</si>
  <si>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</si>
  <si>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</si>
  <si>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</si>
  <si>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</si>
  <si>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</si>
  <si>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</si>
  <si>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</si>
  <si>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</si>
  <si>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</si>
  <si>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</si>
  <si>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</si>
  <si>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</si>
  <si>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</si>
  <si>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</si>
  <si>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</si>
  <si>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</si>
  <si>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</si>
  <si>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</si>
  <si>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</si>
  <si>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</si>
  <si>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</si>
  <si>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</si>
  <si>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</si>
  <si>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</si>
  <si>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</si>
  <si>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</si>
  <si>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</si>
  <si>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</si>
  <si>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</si>
  <si>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</si>
  <si>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</si>
  <si>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</si>
  <si>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</si>
  <si>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</si>
  <si>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</si>
  <si>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</si>
  <si>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</si>
  <si>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</si>
  <si>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</si>
  <si>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</si>
  <si>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</si>
  <si>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</si>
  <si>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</si>
  <si>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</si>
  <si>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</si>
  <si>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</si>
  <si>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</si>
  <si>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</si>
  <si>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</si>
  <si>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</si>
  <si>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</si>
  <si>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</si>
  <si>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</si>
  <si>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</si>
  <si>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</si>
  <si>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</si>
  <si>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</si>
  <si>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</si>
  <si>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</si>
  <si>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</si>
  <si>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</si>
  <si>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</si>
  <si>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</si>
  <si>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</si>
  <si>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</si>
  <si>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</si>
  <si>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</si>
  <si>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</si>
  <si>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</si>
  <si>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</si>
  <si>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</si>
  <si>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</si>
  <si>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</si>
  <si>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</si>
  <si>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</si>
  <si>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</si>
  <si>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</si>
  <si>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</si>
  <si>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</si>
  <si>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</si>
  <si>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</si>
  <si>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</si>
  <si>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</si>
  <si>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</si>
  <si>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</si>
  <si>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</si>
  <si>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</si>
  <si>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</si>
  <si>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</si>
  <si>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</si>
  <si>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</si>
  <si>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</si>
  <si>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</si>
  <si>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</si>
  <si>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</si>
  <si>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</si>
  <si>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</si>
  <si>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</si>
  <si>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</si>
  <si>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</si>
  <si>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</si>
  <si>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</si>
  <si>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</si>
  <si>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</si>
  <si>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</si>
  <si>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</si>
  <si>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</si>
  <si>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</si>
  <si>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</si>
  <si>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</si>
  <si>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</si>
  <si>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</si>
  <si>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</si>
  <si>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</si>
  <si>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</si>
  <si>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</si>
  <si>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</si>
  <si>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</si>
  <si>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</si>
  <si>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</si>
  <si>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</si>
  <si>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</si>
  <si>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</si>
  <si>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</si>
  <si>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</si>
  <si>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</si>
  <si>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</si>
  <si>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</si>
  <si>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</si>
  <si>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</si>
  <si>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</si>
  <si>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</si>
  <si>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</si>
  <si>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</si>
  <si>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</si>
  <si>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</si>
  <si>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</si>
  <si>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</si>
  <si>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</si>
  <si>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</si>
  <si>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</si>
  <si>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</si>
  <si>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</si>
  <si>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</si>
  <si>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</si>
  <si>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</si>
  <si>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</si>
  <si>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</si>
  <si>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</si>
  <si>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</si>
  <si>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</si>
  <si>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</si>
  <si>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</si>
  <si>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</si>
  <si>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</si>
  <si>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</si>
  <si>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</si>
  <si>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</si>
  <si>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</si>
  <si>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</si>
  <si>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</si>
  <si>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</si>
  <si>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</si>
  <si>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</si>
  <si>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</si>
  <si>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</si>
  <si>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</si>
  <si>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</si>
  <si>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</si>
  <si>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</si>
  <si>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</si>
  <si>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</si>
  <si>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</si>
  <si>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</si>
  <si>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</si>
  <si>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</si>
  <si>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</si>
  <si>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</si>
  <si>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</si>
  <si>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</si>
  <si>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</si>
  <si>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</si>
  <si>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</si>
  <si>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</si>
  <si>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</si>
  <si>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</si>
  <si>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</si>
  <si>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</si>
  <si>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</si>
  <si>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</si>
  <si>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</si>
  <si>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</si>
  <si>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</si>
  <si>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</si>
  <si>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</si>
  <si>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</si>
  <si>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</si>
  <si>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</si>
  <si>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</si>
  <si>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</si>
  <si>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</si>
  <si>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</si>
  <si>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</si>
  <si>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</si>
  <si>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</si>
  <si>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</si>
  <si>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</si>
  <si>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</si>
  <si>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</si>
  <si>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</si>
  <si>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</si>
  <si>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</si>
  <si>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</si>
  <si>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</si>
  <si>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</si>
  <si>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</si>
  <si>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</si>
  <si>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</si>
  <si>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</si>
  <si>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</si>
  <si>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</si>
  <si>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</si>
  <si>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</si>
  <si>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</si>
  <si>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</si>
  <si>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</si>
  <si>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</si>
  <si>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</si>
  <si>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</si>
  <si>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</si>
  <si>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</si>
  <si>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</si>
  <si>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</si>
  <si>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</si>
  <si>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</si>
  <si>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</si>
  <si>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</si>
  <si>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</si>
  <si>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</si>
  <si>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</si>
  <si>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</si>
  <si>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</si>
  <si>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</si>
  <si>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</si>
  <si>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</si>
  <si>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</si>
  <si>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</si>
  <si>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</si>
  <si>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</si>
  <si>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</si>
  <si>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</si>
  <si>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</si>
  <si>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</si>
  <si>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</si>
  <si>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</si>
  <si>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</si>
  <si>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</si>
  <si>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</si>
  <si>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</si>
  <si>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</si>
  <si>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</si>
  <si>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</si>
  <si>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</si>
  <si>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</si>
  <si>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</si>
  <si>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</si>
  <si>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</si>
  <si>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</si>
  <si>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</si>
  <si>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</si>
  <si>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</si>
  <si>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</si>
  <si>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</si>
  <si>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</si>
  <si>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</si>
  <si>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</si>
  <si>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</si>
  <si>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</si>
  <si>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</si>
  <si>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</si>
  <si>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</si>
  <si>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</si>
  <si>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</si>
  <si>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</si>
  <si>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</si>
  <si>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</si>
  <si>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</si>
  <si>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</si>
  <si>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</si>
  <si>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</si>
  <si>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</si>
  <si>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</si>
  <si>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</si>
  <si>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</si>
  <si>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</si>
  <si>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</si>
  <si>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</si>
  <si>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</si>
  <si>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</si>
  <si>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</si>
  <si>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</si>
  <si>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</si>
  <si>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</si>
  <si>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</si>
  <si>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</si>
  <si>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</si>
  <si>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</si>
  <si>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</si>
  <si>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</si>
  <si>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</si>
  <si>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</si>
  <si>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</si>
  <si>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</si>
  <si>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</si>
  <si>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</si>
  <si>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</si>
  <si>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</si>
  <si>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</si>
  <si>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</si>
  <si>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</si>
  <si>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</si>
  <si>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</si>
  <si>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</si>
  <si>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</si>
  <si>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</si>
  <si>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</si>
  <si>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</si>
  <si>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</si>
  <si>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</si>
  <si>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</si>
  <si>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</si>
  <si>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</si>
  <si>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</si>
  <si>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</si>
  <si>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</si>
  <si>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</si>
  <si>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</si>
  <si>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</si>
  <si>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</si>
  <si>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</si>
  <si>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</si>
  <si>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</si>
  <si>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</si>
  <si>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</si>
  <si>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</si>
  <si>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</si>
  <si>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</si>
  <si>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</si>
  <si>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</si>
  <si>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</si>
  <si>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</si>
  <si>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</si>
  <si>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</si>
  <si>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</si>
  <si>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</si>
  <si>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</si>
  <si>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</si>
  <si>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</si>
  <si>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</si>
  <si>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</si>
  <si>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</si>
  <si>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</si>
  <si>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</si>
  <si>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</si>
  <si>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</si>
  <si>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</si>
  <si>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</si>
  <si>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</si>
  <si>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</si>
  <si>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</si>
  <si>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</si>
  <si>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</si>
  <si>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</si>
  <si>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</si>
  <si>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</si>
  <si>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</si>
  <si>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</si>
  <si>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</si>
  <si>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</si>
  <si>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</si>
  <si>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</si>
  <si>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</si>
  <si>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</si>
  <si>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</si>
  <si>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</si>
  <si>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</si>
  <si>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</si>
  <si>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</si>
  <si>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</si>
  <si>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</si>
  <si>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</si>
  <si>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</si>
  <si>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</si>
  <si>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</si>
  <si>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</si>
  <si>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</si>
  <si>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</si>
  <si>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</si>
  <si>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</si>
  <si>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</si>
  <si>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</si>
  <si>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</si>
  <si>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</si>
  <si>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</si>
  <si>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</si>
  <si>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</si>
  <si>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</si>
  <si>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</si>
  <si>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</si>
  <si>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</si>
  <si>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</si>
  <si>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</si>
  <si>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</si>
  <si>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</si>
  <si>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</si>
  <si>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</si>
  <si>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</si>
  <si>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</si>
  <si>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</si>
  <si>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</si>
  <si>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</si>
  <si>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</si>
  <si>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</si>
  <si>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</si>
  <si>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</si>
  <si>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</si>
  <si>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</si>
  <si>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</si>
  <si>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</si>
  <si>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</si>
  <si>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</si>
  <si>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</si>
  <si>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</si>
  <si>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</si>
  <si>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</si>
  <si>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</si>
  <si>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</si>
  <si>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</si>
  <si>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</si>
  <si>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</si>
  <si>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</si>
  <si>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</si>
  <si>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</si>
  <si>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</si>
  <si>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</si>
  <si>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</si>
  <si>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</si>
  <si>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</si>
  <si>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</si>
  <si>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</si>
  <si>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</si>
  <si>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</si>
  <si>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</si>
  <si>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</si>
  <si>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</si>
  <si>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</si>
  <si>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</si>
  <si>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</si>
  <si>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</si>
  <si>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</si>
  <si>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</si>
  <si>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</si>
  <si>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</si>
  <si>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</si>
  <si>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</si>
  <si>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</si>
  <si>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</si>
  <si>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</si>
  <si>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</si>
  <si>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</si>
  <si>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</si>
  <si>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</si>
  <si>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</si>
  <si>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</si>
  <si>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</si>
  <si>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</si>
  <si>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</si>
  <si>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</si>
  <si>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</si>
  <si>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</si>
  <si>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</si>
  <si>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</si>
  <si>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</si>
  <si>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</si>
  <si>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</si>
  <si>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</si>
  <si>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</si>
  <si>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</si>
  <si>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</si>
  <si>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</si>
  <si>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</si>
  <si>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</si>
  <si>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</si>
  <si>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</si>
  <si>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</si>
  <si>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</si>
  <si>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</si>
  <si>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</si>
  <si>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</si>
  <si>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</si>
  <si>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</si>
  <si>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</si>
  <si>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</si>
  <si>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</si>
  <si>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</si>
  <si>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</si>
  <si>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</si>
  <si>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</si>
  <si>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</si>
  <si>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</si>
  <si>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</si>
  <si>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</si>
  <si>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</si>
  <si>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</si>
  <si>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</si>
  <si>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</si>
  <si>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</si>
  <si>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</si>
  <si>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</si>
  <si>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</si>
  <si>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</si>
  <si>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</si>
  <si>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</si>
  <si>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</si>
  <si>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</si>
  <si>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</si>
  <si>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</si>
  <si>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</si>
  <si>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</si>
  <si>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</si>
  <si>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</si>
  <si>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</si>
  <si>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</si>
  <si>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</si>
  <si>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</si>
  <si>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</si>
  <si>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</si>
  <si>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</si>
  <si>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</si>
  <si>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</si>
  <si>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</si>
  <si>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</si>
  <si>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</si>
  <si>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</si>
  <si>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</si>
  <si>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</si>
  <si>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</si>
  <si>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</si>
  <si>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</si>
  <si>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</si>
  <si>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</si>
  <si>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</si>
  <si>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</si>
  <si>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</si>
  <si>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</si>
  <si>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</si>
  <si>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</si>
  <si>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</si>
  <si>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</si>
  <si>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</si>
  <si>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</si>
  <si>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</si>
  <si>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</si>
  <si>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</si>
  <si>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</si>
  <si>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</si>
  <si>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</si>
  <si>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</si>
  <si>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</si>
  <si>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</si>
  <si>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</si>
  <si>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</si>
  <si>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</si>
  <si>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</si>
  <si>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</si>
  <si>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</si>
  <si>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</si>
  <si>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</si>
  <si>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</si>
  <si>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</si>
  <si>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</si>
  <si>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</si>
  <si>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</si>
  <si>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</si>
  <si>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</si>
  <si>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</si>
  <si>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</si>
  <si>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</si>
  <si>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</si>
  <si>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</si>
  <si>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</si>
  <si>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</si>
  <si>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</si>
  <si>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</si>
  <si>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</si>
  <si>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</si>
  <si>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</si>
  <si>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</si>
  <si>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</si>
  <si>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</si>
  <si>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</si>
  <si>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</si>
  <si>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</si>
  <si>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</si>
  <si>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</si>
  <si>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</si>
  <si>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</si>
  <si>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</si>
  <si>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</si>
  <si>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</si>
  <si>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</si>
  <si>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</si>
  <si>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</si>
  <si>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</si>
  <si>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</si>
  <si>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</si>
  <si>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</si>
  <si>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</si>
  <si>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</si>
  <si>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</si>
  <si>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</si>
  <si>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</si>
  <si>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</si>
  <si>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</si>
  <si>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</si>
  <si>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</si>
  <si>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</si>
  <si>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</si>
  <si>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</si>
  <si>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</si>
  <si>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</si>
  <si>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</si>
  <si>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</si>
  <si>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</si>
  <si>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</si>
  <si>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</si>
  <si>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</si>
  <si>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</si>
  <si>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</si>
  <si>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</si>
  <si>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</si>
  <si>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</si>
  <si>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</si>
  <si>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</si>
  <si>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</si>
  <si>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</si>
  <si>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</si>
  <si>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</si>
  <si>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</si>
  <si>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</si>
  <si>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</si>
  <si>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</si>
  <si>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</si>
  <si>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</si>
  <si>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</si>
  <si>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</si>
  <si>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</si>
  <si>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</si>
  <si>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</si>
  <si>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</si>
  <si>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</si>
  <si>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</si>
  <si>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</si>
  <si>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</si>
  <si>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</si>
  <si>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</si>
  <si>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</si>
  <si>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</si>
  <si>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</si>
  <si>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</si>
  <si>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</si>
  <si>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</si>
  <si>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</si>
  <si>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</si>
  <si>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</si>
  <si>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</si>
  <si>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</si>
  <si>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</si>
  <si>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</si>
  <si>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</si>
  <si>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</si>
  <si>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</si>
  <si>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</si>
  <si>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</si>
  <si>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</si>
  <si>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</si>
  <si>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</si>
  <si>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</si>
  <si>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</si>
  <si>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</si>
  <si>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</si>
  <si>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</si>
  <si>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</si>
  <si>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</si>
  <si>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</si>
  <si>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</si>
  <si>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</si>
  <si>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</si>
  <si>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</si>
  <si>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</si>
  <si>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</si>
  <si>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</si>
  <si>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</si>
  <si>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</si>
  <si>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</si>
  <si>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</si>
  <si>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</si>
  <si>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</si>
  <si>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</si>
  <si>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</si>
  <si>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</si>
  <si>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</si>
  <si>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</si>
  <si>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</si>
  <si>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</si>
  <si>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</si>
  <si>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</si>
  <si>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</si>
  <si>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</si>
  <si>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</si>
  <si>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</si>
  <si>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</si>
  <si>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</si>
  <si>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</si>
  <si>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</si>
  <si>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</si>
  <si>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</si>
  <si>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</si>
  <si>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</si>
  <si>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</si>
  <si>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</si>
  <si>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</si>
  <si>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</si>
  <si>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</si>
  <si>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</si>
  <si>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</si>
  <si>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</si>
  <si>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</si>
  <si>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</si>
  <si>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</si>
  <si>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</si>
  <si>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</si>
  <si>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</si>
  <si>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</si>
  <si>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</si>
  <si>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</si>
  <si>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</si>
  <si>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</si>
  <si>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</si>
  <si>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</si>
  <si>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</si>
  <si>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</si>
  <si>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</si>
  <si>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</si>
  <si>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</si>
  <si>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</si>
  <si>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</si>
  <si>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</si>
  <si>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</si>
  <si>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</si>
  <si>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</si>
  <si>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</si>
  <si>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</si>
  <si>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</si>
  <si>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</si>
  <si>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</si>
  <si>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</si>
  <si>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</si>
  <si>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</si>
  <si>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</si>
  <si>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</si>
  <si>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</si>
  <si>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</si>
  <si>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</si>
  <si>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</si>
  <si>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</si>
  <si>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</si>
  <si>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</si>
  <si>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</si>
  <si>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</si>
  <si>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</si>
  <si>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</si>
  <si>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</si>
  <si>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</si>
  <si>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</si>
  <si>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</si>
  <si>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</si>
  <si>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</si>
  <si>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</si>
  <si>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</si>
  <si>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</si>
  <si>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</si>
  <si>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</si>
  <si>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</si>
  <si>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</si>
  <si>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</si>
  <si>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</si>
  <si>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</si>
  <si>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</si>
  <si>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</si>
  <si>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</si>
  <si>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</si>
  <si>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</si>
  <si>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</si>
  <si>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</si>
  <si>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</si>
  <si>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</si>
  <si>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</si>
  <si>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</si>
  <si>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</si>
  <si>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</si>
  <si>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</si>
  <si>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</si>
  <si>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</si>
  <si>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</si>
  <si>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</si>
  <si>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</si>
  <si>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</si>
  <si>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</si>
  <si>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</si>
  <si>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</si>
  <si>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</si>
  <si>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</si>
  <si>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</si>
  <si>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</si>
  <si>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</si>
  <si>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</si>
  <si>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</si>
  <si>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</si>
  <si>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</si>
  <si>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</si>
  <si>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</si>
  <si>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</si>
  <si>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</si>
  <si>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</si>
  <si>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</si>
  <si>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</si>
  <si>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</si>
  <si>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</si>
  <si>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</si>
  <si>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</si>
  <si>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</si>
  <si>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</si>
  <si>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</si>
  <si>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</si>
  <si>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</si>
  <si>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</si>
  <si>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</si>
  <si>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</si>
  <si>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</si>
  <si>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</si>
  <si>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</si>
  <si>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</si>
  <si>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</si>
  <si>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</si>
  <si>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</si>
  <si>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</si>
  <si>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</si>
  <si>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</si>
  <si>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</si>
  <si>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</si>
  <si>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</si>
  <si>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</si>
  <si>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</si>
  <si>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</si>
  <si>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</si>
  <si>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</si>
  <si>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</si>
  <si>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</si>
  <si>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</si>
  <si>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</si>
  <si>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</si>
  <si>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</si>
  <si>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</si>
  <si>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</si>
  <si>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</si>
  <si>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</si>
  <si>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</si>
  <si>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</si>
  <si>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</si>
  <si>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</si>
  <si>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</si>
  <si>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</si>
  <si>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</si>
  <si>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</si>
  <si>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</si>
  <si>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</si>
  <si>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</si>
  <si>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</si>
  <si>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</si>
  <si>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</si>
  <si>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</si>
  <si>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</si>
  <si>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</si>
  <si>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</si>
  <si>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</si>
  <si>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</si>
  <si>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</si>
  <si>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</si>
  <si>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</si>
  <si>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</si>
  <si>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</si>
  <si>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</si>
  <si>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</si>
  <si>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</si>
  <si>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</si>
  <si>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</si>
  <si>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</si>
  <si>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</si>
  <si>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</si>
  <si>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</si>
  <si>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</si>
  <si>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</si>
  <si>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</si>
  <si>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</si>
  <si>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</si>
  <si>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</si>
  <si>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</si>
  <si>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</si>
  <si>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</si>
  <si>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</si>
  <si>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</si>
  <si>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</si>
  <si>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</si>
  <si>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</si>
  <si>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</si>
  <si>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</si>
  <si>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</si>
  <si>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</si>
  <si>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</si>
  <si>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</si>
  <si>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</si>
  <si>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</si>
  <si>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</si>
  <si>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</si>
  <si>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</si>
  <si>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</si>
  <si>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</si>
  <si>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</si>
  <si>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</si>
  <si>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</si>
  <si>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</si>
  <si>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</si>
  <si>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</si>
  <si>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</si>
  <si>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</si>
  <si>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</si>
  <si>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</si>
  <si>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</si>
  <si>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</si>
  <si>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</si>
  <si>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</si>
  <si>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</si>
  <si>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</si>
  <si>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</si>
  <si>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</si>
  <si>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</si>
  <si>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</si>
  <si>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</si>
  <si>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</si>
  <si>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</si>
  <si>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</si>
  <si>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</si>
  <si>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</si>
  <si>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</si>
  <si>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</si>
  <si>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</si>
  <si>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</si>
  <si>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</si>
  <si>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</si>
  <si>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</si>
  <si>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</si>
  <si>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</si>
  <si>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</si>
  <si>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</si>
  <si>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</si>
  <si>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</si>
  <si>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</si>
  <si>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</si>
  <si>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</si>
  <si>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</si>
  <si>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</si>
  <si>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</si>
  <si>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</si>
  <si>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</si>
  <si>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</si>
  <si>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</si>
  <si>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</si>
  <si>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</si>
  <si>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</si>
  <si>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</si>
  <si>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</si>
  <si>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</si>
  <si>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</si>
  <si>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</si>
  <si>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</si>
  <si>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</si>
  <si>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</si>
  <si>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</si>
  <si>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</si>
  <si>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</si>
  <si>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</si>
  <si>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</si>
  <si>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</si>
  <si>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</si>
  <si>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</si>
  <si>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</si>
  <si>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</si>
  <si>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</si>
  <si>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</si>
  <si>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</si>
  <si>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</si>
  <si>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</si>
  <si>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</si>
  <si>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</si>
  <si>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</si>
  <si>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</si>
  <si>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</si>
  <si>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</si>
  <si>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</si>
  <si>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</si>
  <si>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</si>
  <si>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</si>
  <si>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</si>
  <si>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</si>
  <si>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</si>
  <si>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</si>
  <si>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</si>
  <si>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</si>
  <si>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</si>
  <si>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</si>
  <si>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</si>
  <si>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</si>
  <si>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</si>
  <si>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</si>
  <si>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</si>
  <si>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</si>
  <si>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</si>
  <si>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</si>
  <si>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</si>
  <si>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</si>
  <si>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</si>
  <si>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</si>
  <si>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</si>
  <si>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</si>
  <si>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</si>
  <si>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</si>
  <si>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</si>
  <si>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</si>
  <si>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</si>
  <si>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</si>
  <si>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</si>
  <si>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</si>
  <si>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</si>
  <si>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</si>
  <si>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</si>
  <si>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</si>
  <si>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</si>
  <si>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</si>
  <si>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</si>
  <si>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</si>
  <si>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</si>
  <si>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</si>
  <si>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</si>
  <si>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</si>
  <si>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</si>
  <si>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</si>
  <si>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</si>
  <si>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</si>
  <si>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</si>
  <si>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</si>
  <si>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</si>
  <si>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</si>
  <si>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</si>
  <si>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</si>
  <si>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</si>
  <si>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</si>
  <si>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</si>
  <si>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</si>
  <si>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</si>
  <si>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</si>
  <si>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</si>
  <si>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</si>
  <si>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</si>
  <si>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</si>
  <si>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</si>
  <si>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</si>
  <si>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</si>
  <si>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</si>
  <si>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</si>
  <si>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</si>
  <si>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</si>
  <si>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</si>
  <si>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</si>
  <si>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</si>
  <si>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</si>
  <si>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</si>
  <si>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</si>
  <si>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</si>
  <si>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</si>
  <si>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</si>
  <si>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</si>
  <si>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</si>
  <si>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</si>
  <si>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</si>
  <si>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</si>
  <si>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</si>
  <si>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</si>
  <si>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</si>
  <si>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</si>
  <si>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</si>
  <si>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</si>
  <si>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</si>
  <si>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</si>
  <si>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</si>
  <si>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</si>
  <si>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</si>
  <si>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</si>
  <si>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</si>
  <si>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</si>
  <si>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</si>
  <si>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</si>
  <si>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</si>
  <si>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</si>
  <si>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</si>
  <si>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</si>
  <si>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</si>
  <si>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</si>
  <si>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</si>
  <si>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</si>
  <si>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</si>
  <si>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</si>
  <si>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</si>
  <si>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</si>
  <si>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</si>
  <si>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</si>
  <si>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</si>
  <si>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</si>
  <si>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</si>
  <si>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</si>
  <si>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</si>
  <si>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</si>
  <si>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</si>
  <si>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</si>
  <si>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</si>
  <si>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</si>
  <si>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</si>
  <si>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</si>
  <si>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</si>
  <si>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</si>
  <si>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</si>
  <si>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</si>
  <si>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</si>
  <si>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</si>
  <si>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</si>
  <si>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</si>
  <si>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</si>
  <si>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</si>
  <si>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</si>
  <si>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</si>
  <si>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</si>
  <si>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</si>
  <si>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</si>
  <si>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</si>
  <si>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</si>
  <si>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</si>
  <si>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</si>
  <si>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</si>
  <si>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</si>
  <si>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</si>
  <si>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</si>
  <si>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</si>
  <si>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</si>
  <si>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</si>
  <si>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</si>
  <si>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</si>
  <si>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</si>
  <si>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</si>
  <si>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</si>
  <si>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</si>
  <si>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</si>
  <si>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</si>
  <si>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</si>
  <si>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</si>
  <si>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</si>
  <si>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</si>
  <si>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</si>
  <si>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</si>
  <si>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</si>
  <si>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</si>
  <si>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</si>
  <si>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</si>
  <si>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</si>
  <si>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</si>
  <si>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</si>
  <si>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</si>
  <si>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</si>
  <si>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</si>
  <si>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</si>
  <si>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</si>
  <si>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</si>
  <si>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</si>
  <si>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</si>
  <si>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</si>
  <si>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</si>
  <si>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</si>
  <si>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</si>
  <si>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</si>
  <si>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</si>
  <si>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</si>
  <si>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</si>
  <si>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</si>
  <si>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</si>
  <si>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</si>
  <si>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</si>
  <si>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</si>
  <si>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</si>
  <si>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</si>
  <si>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</si>
  <si>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</si>
  <si>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</si>
  <si>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</si>
  <si>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</si>
  <si>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</si>
  <si>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</si>
  <si>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</si>
  <si>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</si>
  <si>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</si>
  <si>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</si>
  <si>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</si>
  <si>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</si>
  <si>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</si>
  <si>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</si>
  <si>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</si>
  <si>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</si>
  <si>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</si>
  <si>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</si>
  <si>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</si>
  <si>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</si>
  <si>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</si>
  <si>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</si>
  <si>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</si>
  <si>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</si>
  <si>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</si>
  <si>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</si>
  <si>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</si>
  <si>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</si>
  <si>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</si>
  <si>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</si>
  <si>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</si>
  <si>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</si>
  <si>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</si>
  <si>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</si>
  <si>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</si>
  <si>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</si>
  <si>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</si>
  <si>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</si>
  <si>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</si>
  <si>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</si>
  <si>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</si>
  <si>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</si>
  <si>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</si>
  <si>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</si>
  <si>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</si>
  <si>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</si>
  <si>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</si>
  <si>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</si>
  <si>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</si>
  <si>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</si>
  <si>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</si>
  <si>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</si>
  <si>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</si>
  <si>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</si>
  <si>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</si>
  <si>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</si>
  <si>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</si>
  <si>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</si>
  <si>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</si>
  <si>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</si>
  <si>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</si>
  <si>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</si>
  <si>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</si>
  <si>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</si>
  <si>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</si>
  <si>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</si>
  <si>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</si>
  <si>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</si>
  <si>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</si>
  <si>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</si>
  <si>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</si>
  <si>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</si>
  <si>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</si>
  <si>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</si>
  <si>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</si>
  <si>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</si>
  <si>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</si>
  <si>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</si>
  <si>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</si>
  <si>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</si>
  <si>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</si>
  <si>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</si>
  <si>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</si>
  <si>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</si>
  <si>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</si>
  <si>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</si>
  <si>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</si>
  <si>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</si>
  <si>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</si>
  <si>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</si>
  <si>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</si>
  <si>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</si>
  <si>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</si>
  <si>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</si>
  <si>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</si>
  <si>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</si>
  <si>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</si>
  <si>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</si>
  <si>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</si>
  <si>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</si>
  <si>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</si>
  <si>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</si>
  <si>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</si>
  <si>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</si>
  <si>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</si>
  <si>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</si>
  <si>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</si>
  <si>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</si>
  <si>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</si>
  <si>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</si>
  <si>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</si>
  <si>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</si>
  <si>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</si>
  <si>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</si>
  <si>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</si>
  <si>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</si>
  <si>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</si>
  <si>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</si>
  <si>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</si>
  <si>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</si>
  <si>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</si>
  <si>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</si>
  <si>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</si>
  <si>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</si>
  <si>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</si>
  <si>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</si>
  <si>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</si>
  <si>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</si>
  <si>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</si>
  <si>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</si>
  <si>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</si>
  <si>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</si>
  <si>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</si>
  <si>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</si>
  <si>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</si>
  <si>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</si>
  <si>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</si>
  <si>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</si>
  <si>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</si>
  <si>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</si>
  <si>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</si>
  <si>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</si>
  <si>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</si>
  <si>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</si>
  <si>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</si>
  <si>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</si>
  <si>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</si>
  <si>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</si>
  <si>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</si>
  <si>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</si>
  <si>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</si>
  <si>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</si>
  <si>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</si>
  <si>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</si>
  <si>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</si>
  <si>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</si>
  <si>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</si>
  <si>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</si>
  <si>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</si>
  <si>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</si>
  <si>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</si>
  <si>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</si>
  <si>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</si>
  <si>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</si>
  <si>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</si>
  <si>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</si>
  <si>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</si>
  <si>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</si>
  <si>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</si>
  <si>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</si>
  <si>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</si>
  <si>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</si>
  <si>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</si>
  <si>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</si>
  <si>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</si>
  <si>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</si>
  <si>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</si>
  <si>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</si>
  <si>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</si>
  <si>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</si>
  <si>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</si>
  <si>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</si>
  <si>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</si>
  <si>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</si>
  <si>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</si>
  <si>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</si>
  <si>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</si>
  <si>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</si>
  <si>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</si>
  <si>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</si>
  <si>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</si>
  <si>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</si>
  <si>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</si>
  <si>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</si>
  <si>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</si>
  <si>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</si>
  <si>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</si>
  <si>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</si>
  <si>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</si>
  <si>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</si>
  <si>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</si>
  <si>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</si>
  <si>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</si>
  <si>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</si>
  <si>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</si>
  <si>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</si>
  <si>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</si>
  <si>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</si>
  <si>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</si>
  <si>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</si>
  <si>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</si>
  <si>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</si>
  <si>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</si>
  <si>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</si>
  <si>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</si>
  <si>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</si>
  <si>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</si>
  <si>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</si>
  <si>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</si>
  <si>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</si>
  <si>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</si>
  <si>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</si>
  <si>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</si>
  <si>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</si>
  <si>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</si>
  <si>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</si>
  <si>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</si>
  <si>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</si>
  <si>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</si>
  <si>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</si>
  <si>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</si>
  <si>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</si>
  <si>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</si>
  <si>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</si>
  <si>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</si>
  <si>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</si>
  <si>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</si>
  <si>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</si>
  <si>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</si>
  <si>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</si>
  <si>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</si>
  <si>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</si>
  <si>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</si>
  <si>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</si>
  <si>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</si>
  <si>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</si>
  <si>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</si>
  <si>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</si>
  <si>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</si>
  <si>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</si>
  <si>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</si>
  <si>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</si>
  <si>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</si>
  <si>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</si>
  <si>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</si>
  <si>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</si>
  <si>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</si>
  <si>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</si>
  <si>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</si>
  <si>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</si>
  <si>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</si>
  <si>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</si>
  <si>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</si>
  <si>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</si>
  <si>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</si>
  <si>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</si>
  <si>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</si>
  <si>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</si>
  <si>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</si>
  <si>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</si>
  <si>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</si>
  <si>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</si>
  <si>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</si>
  <si>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</si>
  <si>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</si>
  <si>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</si>
  <si>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</si>
  <si>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</si>
  <si>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</si>
  <si>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</si>
  <si>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</si>
  <si>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</si>
  <si>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</si>
  <si>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</si>
  <si>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</si>
  <si>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</si>
  <si>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</si>
  <si>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</si>
  <si>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</si>
  <si>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</si>
  <si>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</si>
  <si>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</si>
  <si>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</si>
  <si>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</si>
  <si>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</si>
  <si>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</si>
  <si>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</si>
  <si>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</si>
  <si>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</si>
  <si>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</si>
  <si>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</si>
  <si>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</si>
  <si>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</si>
  <si>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</si>
  <si>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</si>
  <si>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</si>
  <si>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</si>
  <si>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</si>
  <si>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</si>
  <si>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</si>
  <si>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</si>
  <si>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</si>
  <si>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</si>
  <si>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</si>
  <si>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</si>
  <si>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</si>
  <si>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</si>
  <si>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</si>
  <si>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</si>
  <si>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</si>
  <si>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</si>
  <si>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</si>
  <si>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</si>
  <si>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</si>
  <si>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</si>
  <si>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</si>
  <si>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</si>
  <si>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</si>
  <si>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</si>
  <si>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</si>
  <si>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</si>
  <si>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</si>
  <si>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</si>
  <si>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</si>
  <si>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</si>
  <si>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</si>
  <si>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</si>
  <si>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</si>
  <si>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</si>
  <si>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</si>
  <si>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</si>
  <si>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</si>
  <si>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</si>
  <si>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</si>
  <si>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</si>
  <si>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</si>
  <si>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</si>
  <si>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</si>
  <si>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</si>
  <si>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</si>
  <si>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</si>
  <si>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</si>
  <si>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</si>
  <si>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</si>
  <si>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</si>
  <si>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</si>
  <si>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</si>
  <si>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</si>
  <si>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</si>
  <si>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</si>
  <si>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</si>
  <si>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</si>
  <si>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</si>
  <si>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</si>
  <si>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</si>
  <si>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</si>
  <si>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</si>
  <si>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</si>
  <si>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</si>
  <si>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</si>
  <si>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</si>
  <si>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</si>
  <si>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</si>
  <si>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</si>
  <si>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</si>
  <si>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</si>
  <si>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</si>
  <si>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</si>
  <si>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</si>
  <si>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</si>
  <si>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</si>
  <si>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</si>
  <si>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</si>
  <si>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</si>
  <si>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</si>
  <si>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</si>
  <si>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</si>
  <si>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</si>
  <si>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</si>
  <si>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</si>
  <si>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</si>
  <si>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</si>
  <si>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</si>
  <si>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</si>
  <si>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</si>
  <si>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</si>
  <si>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</si>
  <si>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</si>
  <si>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</si>
  <si>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</si>
  <si>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</si>
  <si>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</si>
  <si>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</si>
  <si>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</si>
  <si>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</si>
  <si>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</si>
  <si>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</si>
  <si>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</si>
  <si>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</si>
  <si>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</si>
  <si>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</si>
  <si>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</si>
  <si>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</si>
  <si>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</si>
  <si>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</si>
  <si>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</si>
  <si>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</si>
  <si>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</si>
  <si>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</si>
  <si>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</si>
  <si>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</si>
  <si>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</si>
  <si>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</si>
  <si>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</si>
  <si>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</si>
  <si>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</si>
  <si>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</si>
  <si>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</si>
  <si>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</si>
  <si>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</si>
  <si>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</si>
  <si>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</si>
  <si>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</si>
  <si>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</si>
  <si>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</si>
  <si>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</si>
  <si>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</si>
  <si>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</si>
  <si>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</si>
  <si>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</si>
  <si>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</si>
  <si>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</si>
  <si>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</si>
  <si>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</si>
  <si>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</si>
  <si>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</si>
  <si>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</si>
  <si>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</si>
  <si>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</si>
  <si>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</si>
  <si>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</si>
  <si>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</si>
  <si>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</si>
  <si>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</si>
  <si>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</si>
  <si>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</si>
  <si>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</si>
  <si>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</si>
  <si>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</si>
  <si>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</si>
  <si>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</si>
  <si>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</si>
  <si>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</si>
  <si>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</si>
  <si>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</si>
  <si>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</si>
  <si>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</si>
  <si>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</si>
  <si>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</si>
  <si>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</si>
  <si>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</si>
  <si>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</si>
  <si>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</si>
  <si>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</si>
  <si>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</si>
  <si>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</si>
  <si>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</si>
  <si>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</si>
  <si>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</si>
  <si>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</si>
  <si>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</si>
  <si>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</si>
  <si>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</si>
  <si>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</si>
  <si>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</si>
  <si>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</si>
  <si>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</si>
  <si>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</si>
  <si>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</si>
  <si>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</si>
  <si>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</si>
  <si>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</si>
  <si>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</si>
  <si>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</si>
  <si>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</si>
  <si>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</si>
  <si>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</si>
  <si>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</si>
  <si>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</si>
  <si>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</si>
  <si>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</si>
  <si>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</si>
  <si>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</si>
  <si>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</si>
  <si>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</si>
  <si>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</si>
  <si>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</si>
  <si>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</si>
  <si>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</si>
  <si>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</si>
  <si>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</si>
  <si>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</si>
  <si>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</si>
  <si>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</si>
  <si>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</si>
  <si>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</si>
  <si>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</si>
  <si>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</si>
  <si>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</si>
  <si>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</si>
  <si>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</si>
  <si>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</si>
  <si>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</si>
  <si>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</si>
  <si>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</si>
  <si>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</si>
  <si>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</si>
  <si>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</si>
  <si>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</si>
  <si>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</si>
  <si>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</si>
  <si>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</si>
  <si>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</si>
  <si>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</si>
  <si>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</si>
  <si>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</si>
  <si>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</si>
  <si>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</si>
  <si>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</si>
  <si>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</si>
  <si>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</si>
  <si>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</si>
  <si>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</si>
  <si>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</si>
  <si>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</si>
  <si>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</si>
  <si>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</si>
  <si>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</si>
  <si>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</si>
  <si>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</si>
  <si>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</si>
  <si>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</si>
  <si>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</si>
  <si>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</si>
  <si>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</si>
  <si>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</si>
  <si>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</si>
  <si>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</si>
  <si>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</si>
  <si>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</si>
  <si>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</si>
  <si>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</si>
  <si>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</si>
  <si>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</si>
  <si>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</si>
  <si>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</si>
  <si>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</si>
  <si>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</si>
  <si>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</si>
  <si>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</si>
  <si>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</si>
  <si>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</si>
  <si>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</si>
  <si>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</si>
  <si>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</si>
  <si>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</si>
  <si>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</si>
  <si>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</si>
  <si>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</si>
  <si>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</si>
  <si>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</si>
  <si>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</si>
  <si>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</si>
  <si>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</si>
  <si>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</si>
  <si>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</si>
  <si>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</si>
  <si>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</si>
  <si>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</si>
  <si>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</si>
  <si>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</si>
  <si>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</si>
  <si>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</si>
  <si>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</si>
  <si>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</si>
  <si>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</si>
  <si>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</si>
  <si>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</si>
  <si>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</si>
  <si>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</si>
  <si>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</si>
  <si>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</si>
  <si>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</si>
  <si>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</si>
  <si>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</si>
  <si>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</si>
  <si>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</si>
  <si>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</si>
  <si>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</si>
  <si>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</si>
  <si>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</si>
  <si>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</si>
  <si>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</si>
  <si>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</si>
  <si>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</si>
  <si>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</si>
  <si>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</si>
  <si>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</si>
  <si>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</si>
  <si>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</si>
  <si>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</si>
  <si>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</si>
  <si>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</si>
  <si>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</si>
  <si>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</si>
  <si>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</si>
  <si>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</si>
  <si>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</si>
  <si>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</si>
  <si>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</si>
  <si>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</si>
  <si>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</si>
  <si>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</si>
  <si>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</si>
  <si>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</si>
  <si>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</si>
  <si>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</si>
  <si>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</si>
  <si>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</si>
  <si>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</si>
  <si>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</si>
  <si>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</si>
  <si>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</si>
  <si>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</si>
  <si>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</si>
  <si>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</si>
  <si>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</si>
  <si>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</si>
  <si>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</si>
  <si>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</si>
  <si>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</si>
  <si>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</si>
  <si>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</si>
  <si>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</si>
  <si>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</si>
  <si>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</si>
  <si>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</si>
  <si>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</si>
  <si>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</si>
  <si>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</si>
  <si>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</si>
  <si>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</si>
  <si>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</si>
  <si>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</si>
  <si>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</si>
  <si>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</si>
  <si>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</si>
  <si>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</si>
  <si>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</si>
  <si>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</si>
  <si>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</si>
  <si>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</si>
  <si>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</si>
  <si>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</si>
  <si>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</si>
  <si>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</si>
  <si>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</si>
  <si>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</si>
  <si>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</si>
  <si>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</si>
  <si>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</si>
  <si>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</si>
  <si>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</si>
  <si>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</si>
  <si>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</si>
  <si>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</si>
  <si>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</si>
  <si>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</si>
  <si>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</si>
  <si>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</si>
  <si>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</si>
  <si>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</si>
  <si>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</si>
  <si>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</si>
  <si>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</si>
  <si>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</si>
  <si>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</si>
  <si>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</si>
  <si>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</si>
  <si>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</si>
  <si>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</si>
  <si>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</si>
  <si>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</si>
  <si>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</si>
  <si>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</si>
  <si>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</si>
  <si>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</si>
  <si>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</si>
  <si>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</si>
  <si>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</si>
  <si>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</si>
  <si>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</si>
  <si>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</si>
  <si>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</si>
  <si>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</si>
  <si>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</si>
  <si>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</si>
  <si>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</si>
  <si>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</si>
  <si>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</si>
  <si>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</si>
  <si>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</si>
  <si>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</si>
  <si>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</si>
  <si>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</si>
  <si>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</si>
  <si>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</si>
  <si>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</si>
  <si>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</si>
  <si>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</si>
  <si>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</si>
  <si>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</si>
  <si>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</si>
  <si>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</si>
  <si>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</si>
  <si>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</si>
  <si>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</si>
  <si>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</si>
  <si>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</si>
  <si>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</si>
  <si>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</si>
  <si>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</si>
  <si>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</si>
  <si>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</si>
  <si>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</si>
  <si>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</si>
  <si>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</si>
  <si>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</si>
  <si>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</si>
  <si>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</si>
  <si>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</si>
  <si>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</si>
  <si>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</si>
  <si>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</si>
  <si>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</si>
  <si>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</si>
  <si>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</si>
  <si>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</si>
  <si>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</si>
  <si>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</si>
  <si>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</si>
  <si>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</si>
  <si>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</si>
  <si>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</si>
  <si>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</si>
  <si>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</si>
  <si>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</si>
  <si>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</si>
  <si>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</si>
  <si>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</si>
  <si>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</si>
  <si>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</si>
  <si>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</si>
  <si>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</si>
  <si>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</si>
  <si>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</si>
  <si>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</si>
  <si>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</si>
  <si>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</si>
  <si>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</si>
  <si>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</si>
  <si>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</si>
  <si>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</si>
  <si>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</si>
  <si>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</si>
  <si>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</si>
  <si>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</si>
  <si>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</si>
  <si>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</si>
  <si>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</si>
  <si>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</si>
  <si>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</si>
  <si>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</si>
  <si>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</si>
  <si>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</si>
  <si>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</si>
  <si>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</si>
  <si>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</si>
  <si>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</si>
  <si>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</si>
  <si>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</si>
  <si>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</si>
  <si>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</si>
  <si>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</si>
  <si>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</si>
  <si>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</si>
  <si>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</si>
  <si>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</si>
  <si>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</si>
  <si>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</si>
  <si>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</si>
  <si>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</si>
  <si>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</si>
  <si>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</si>
  <si>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</si>
  <si>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</si>
  <si>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</si>
  <si>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</si>
  <si>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</si>
  <si>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</si>
  <si>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</si>
  <si>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</si>
  <si>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</si>
  <si>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</si>
  <si>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</si>
  <si>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</si>
  <si>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</si>
  <si>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</si>
  <si>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</si>
  <si>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</si>
  <si>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</si>
  <si>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</si>
  <si>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</si>
  <si>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</si>
  <si>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</si>
  <si>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</si>
  <si>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</si>
  <si>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</si>
  <si>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</si>
  <si>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</si>
  <si>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</si>
  <si>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</si>
  <si>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</si>
  <si>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</si>
  <si>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</si>
  <si>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</si>
  <si>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</si>
  <si>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</si>
  <si>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</si>
  <si>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</si>
  <si>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</si>
  <si>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</si>
  <si>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</si>
  <si>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</si>
  <si>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</si>
  <si>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</si>
  <si>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</si>
  <si>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</si>
  <si>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</si>
  <si>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</si>
  <si>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</si>
  <si>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</si>
  <si>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</si>
  <si>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</si>
  <si>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</si>
  <si>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</si>
  <si>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</si>
  <si>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</si>
  <si>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</si>
  <si>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</si>
  <si>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</si>
  <si>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</si>
  <si>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</si>
  <si>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</si>
  <si>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</si>
  <si>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</si>
  <si>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</si>
  <si>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</si>
  <si>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</si>
  <si>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</si>
  <si>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</si>
  <si>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</si>
  <si>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</si>
  <si>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</si>
  <si>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</si>
  <si>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</si>
  <si>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</si>
  <si>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</si>
  <si>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</si>
  <si>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</si>
  <si>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</si>
  <si>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</si>
  <si>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</si>
  <si>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</si>
  <si>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</si>
  <si>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</si>
  <si>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</si>
  <si>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</si>
  <si>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</si>
  <si>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</si>
  <si>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</si>
  <si>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</si>
  <si>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</si>
  <si>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</si>
  <si>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</si>
  <si>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</si>
  <si>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</si>
  <si>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</si>
  <si>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</si>
  <si>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</si>
  <si>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</si>
  <si>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</si>
  <si>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</si>
  <si>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</si>
  <si>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</si>
  <si>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</si>
  <si>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</si>
  <si>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</si>
  <si>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</si>
  <si>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</si>
  <si>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</si>
  <si>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</si>
  <si>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</si>
  <si>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</si>
  <si>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</si>
  <si>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</si>
  <si>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</si>
  <si>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</si>
  <si>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</si>
  <si>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</si>
  <si>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</si>
  <si>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</si>
  <si>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</si>
  <si>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</si>
  <si>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</si>
  <si>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</si>
  <si>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</si>
  <si>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</si>
  <si>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</si>
  <si>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</si>
  <si>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</si>
  <si>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</si>
  <si>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</si>
  <si>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</si>
  <si>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</si>
  <si>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</si>
  <si>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</si>
  <si>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</si>
  <si>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</si>
  <si>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</si>
  <si>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</si>
  <si>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</si>
  <si>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</si>
  <si>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</si>
  <si>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</si>
  <si>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</si>
  <si>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</si>
  <si>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</si>
  <si>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</si>
  <si>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</si>
  <si>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</si>
  <si>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</si>
  <si>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</si>
  <si>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</si>
  <si>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</si>
  <si>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</si>
  <si>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</si>
  <si>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</si>
  <si>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</si>
  <si>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</si>
  <si>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</si>
  <si>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</si>
  <si>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</si>
  <si>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</si>
  <si>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</si>
  <si>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</si>
  <si>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</si>
  <si>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</si>
  <si>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</si>
  <si>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</si>
  <si>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</si>
  <si>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</si>
  <si>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</si>
  <si>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</si>
  <si>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</si>
  <si>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</si>
  <si>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</si>
  <si>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</si>
  <si>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</si>
  <si>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</si>
  <si>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</si>
  <si>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</si>
  <si>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</si>
  <si>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</si>
  <si>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</si>
  <si>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</si>
  <si>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</si>
  <si>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</si>
  <si>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</si>
  <si>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</si>
  <si>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</si>
  <si>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</si>
  <si>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</si>
  <si>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</si>
  <si>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</si>
  <si>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</si>
  <si>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</si>
  <si>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</si>
  <si>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</si>
  <si>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</si>
  <si>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</si>
  <si>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</si>
  <si>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</si>
  <si>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</si>
  <si>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</si>
  <si>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</si>
  <si>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</si>
  <si>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</si>
  <si>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</si>
  <si>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</si>
  <si>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</si>
  <si>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</si>
  <si>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</si>
  <si>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</si>
  <si>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</si>
  <si>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</si>
  <si>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</si>
  <si>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</si>
  <si>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</si>
  <si>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</si>
  <si>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</si>
  <si>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</si>
  <si>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</si>
  <si>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</si>
  <si>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</si>
  <si>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</si>
  <si>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</si>
  <si>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</si>
  <si>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</si>
  <si>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</si>
  <si>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</si>
  <si>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</si>
  <si>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</si>
  <si>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</si>
  <si>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</si>
  <si>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</si>
  <si>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</si>
  <si>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</si>
  <si>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</si>
  <si>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</si>
  <si>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</si>
  <si>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</si>
  <si>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</si>
  <si>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</si>
  <si>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</si>
  <si>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</si>
  <si>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</si>
  <si>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</si>
  <si>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</si>
  <si>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</si>
  <si>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</si>
  <si>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</si>
  <si>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</si>
  <si>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</si>
  <si>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</si>
  <si>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</si>
  <si>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</si>
  <si>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</si>
  <si>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</si>
  <si>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</si>
  <si>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</si>
  <si>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</si>
  <si>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</si>
  <si>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</si>
  <si>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</si>
  <si>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</si>
  <si>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</si>
  <si>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</si>
  <si>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</si>
  <si>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</si>
  <si>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</si>
  <si>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</si>
  <si>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</si>
  <si>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</si>
  <si>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</si>
  <si>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</si>
  <si>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</si>
  <si>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</si>
  <si>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</si>
  <si>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</si>
  <si>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</si>
  <si>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</si>
  <si>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</si>
  <si>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</si>
  <si>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</si>
  <si>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</si>
  <si>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</si>
  <si>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</si>
  <si>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</si>
  <si>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</si>
  <si>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</si>
  <si>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</si>
  <si>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</si>
  <si>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</si>
  <si>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</si>
  <si>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</si>
  <si>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</si>
  <si>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</si>
  <si>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</si>
  <si>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</si>
  <si>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</si>
  <si>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</si>
  <si>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</si>
  <si>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</si>
  <si>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</si>
  <si>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</si>
  <si>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</si>
  <si>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</si>
  <si>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</si>
  <si>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</si>
  <si>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</si>
  <si>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</si>
  <si>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</si>
  <si>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</si>
  <si>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</si>
  <si>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</si>
  <si>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</si>
  <si>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</si>
  <si>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</si>
  <si>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</si>
  <si>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</si>
  <si>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</si>
  <si>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</si>
  <si>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</si>
  <si>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</si>
  <si>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</si>
  <si>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</si>
  <si>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</si>
  <si>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</si>
  <si>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</si>
  <si>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</si>
  <si>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</si>
  <si>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</si>
  <si>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</si>
  <si>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</si>
  <si>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</si>
  <si>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</si>
  <si>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</si>
  <si>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</si>
  <si>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</si>
  <si>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</si>
  <si>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</si>
  <si>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</si>
  <si>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</si>
  <si>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</si>
  <si>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</si>
  <si>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</si>
  <si>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</si>
  <si>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</si>
  <si>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</si>
  <si>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</si>
  <si>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</si>
  <si>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</si>
  <si>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</si>
  <si>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</si>
  <si>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</si>
  <si>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</si>
  <si>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</si>
  <si>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</si>
  <si>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</si>
  <si>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</si>
  <si>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</si>
  <si>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</si>
  <si>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</si>
  <si>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</si>
  <si>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</si>
  <si>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</si>
  <si>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</si>
  <si>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</si>
  <si>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</si>
  <si>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</si>
  <si>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</si>
  <si>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</si>
  <si>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</si>
  <si>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</si>
  <si>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</si>
  <si>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</si>
  <si>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</si>
  <si>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</si>
  <si>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</si>
  <si>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</si>
  <si>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</si>
  <si>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</si>
  <si>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</si>
  <si>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</si>
  <si>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</si>
  <si>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</si>
  <si>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</si>
  <si>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</si>
  <si>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</si>
  <si>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</si>
  <si>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</si>
  <si>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</si>
  <si>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</si>
  <si>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</si>
  <si>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</si>
  <si>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</si>
  <si>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</si>
  <si>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</si>
  <si>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</si>
  <si>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</si>
  <si>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</si>
  <si>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</si>
  <si>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</si>
  <si>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</si>
  <si>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</si>
  <si>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</si>
  <si>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</si>
  <si>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</si>
  <si>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</si>
  <si>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</si>
  <si>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</si>
  <si>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</si>
  <si>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</si>
  <si>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</si>
  <si>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</si>
  <si>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</si>
  <si>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</si>
  <si>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</si>
  <si>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</si>
  <si>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</si>
  <si>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</si>
  <si>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</si>
  <si>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</si>
  <si>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</si>
  <si>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</si>
  <si>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</si>
  <si>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</si>
  <si>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</si>
  <si>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</si>
  <si>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</si>
  <si>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</si>
  <si>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</si>
  <si>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</si>
  <si>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</si>
  <si>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</si>
  <si>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</si>
  <si>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</si>
  <si>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</si>
  <si>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</si>
  <si>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</si>
  <si>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</si>
  <si>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</si>
  <si>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</si>
  <si>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</si>
  <si>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</si>
  <si>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</si>
  <si>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</si>
  <si>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</si>
  <si>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</si>
  <si>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</si>
  <si>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</si>
  <si>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</si>
  <si>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</si>
  <si>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</si>
  <si>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</si>
  <si>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</si>
  <si>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</si>
  <si>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</si>
  <si>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</si>
  <si>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</si>
  <si>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</si>
  <si>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</si>
  <si>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</si>
  <si>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</si>
  <si>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</si>
  <si>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</si>
  <si>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</si>
  <si>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</si>
  <si>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</si>
  <si>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</si>
  <si>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</si>
  <si>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</si>
  <si>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</si>
  <si>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</si>
  <si>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</si>
  <si>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</si>
  <si>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</si>
  <si>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</si>
  <si>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</si>
  <si>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</si>
  <si>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</si>
  <si>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</si>
  <si>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</si>
  <si>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</si>
  <si>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</si>
  <si>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</si>
  <si>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</si>
  <si>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</si>
  <si>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</si>
  <si>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</si>
  <si>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</si>
  <si>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</si>
  <si>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</si>
  <si>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</si>
  <si>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</si>
  <si>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</si>
  <si>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</si>
  <si>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</si>
  <si>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</si>
  <si>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</si>
  <si>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</si>
  <si>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</si>
  <si>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</si>
  <si>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</si>
  <si>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</si>
  <si>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</si>
  <si>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</si>
  <si>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</si>
  <si>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</si>
  <si>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</si>
  <si>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</si>
  <si>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</si>
  <si>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</si>
  <si>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</si>
  <si>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</si>
  <si>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</si>
  <si>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</si>
  <si>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</si>
  <si>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</si>
  <si>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</si>
  <si>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</si>
  <si>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</si>
  <si>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</si>
  <si>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</si>
  <si>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</si>
  <si>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</si>
  <si>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</si>
  <si>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</si>
  <si>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</si>
  <si>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</si>
  <si>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</si>
  <si>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</si>
  <si>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</si>
  <si>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</si>
  <si>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</si>
  <si>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</si>
  <si>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</si>
  <si>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</si>
  <si>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</si>
  <si>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</si>
  <si>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</si>
  <si>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</si>
  <si>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</si>
  <si>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</si>
  <si>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</si>
  <si>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</si>
  <si>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</si>
  <si>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</si>
  <si>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</si>
  <si>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</si>
  <si>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</si>
  <si>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</si>
  <si>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</si>
  <si>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</si>
  <si>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</si>
  <si>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</si>
  <si>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</si>
  <si>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</si>
  <si>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</si>
  <si>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</si>
  <si>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</si>
  <si>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</si>
  <si>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</si>
  <si>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</si>
  <si>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</si>
  <si>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</si>
  <si>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</si>
  <si>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</si>
  <si>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</si>
  <si>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</si>
  <si>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</si>
  <si>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</si>
  <si>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</si>
  <si>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</si>
  <si>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</si>
  <si>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</si>
  <si>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</si>
  <si>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</si>
  <si>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</si>
  <si>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</si>
  <si>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</si>
  <si>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</si>
  <si>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</si>
  <si>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</si>
  <si>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</si>
  <si>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</si>
  <si>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</si>
  <si>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</si>
  <si>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</si>
  <si>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</si>
  <si>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</si>
  <si>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</si>
  <si>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</si>
  <si>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</si>
  <si>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</si>
  <si>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</si>
  <si>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</si>
  <si>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</si>
  <si>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</si>
  <si>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</si>
  <si>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</si>
  <si>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</si>
  <si>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</si>
  <si>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</si>
  <si>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</si>
  <si>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</si>
  <si>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</si>
  <si>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</si>
  <si>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</si>
  <si>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</si>
  <si>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</si>
  <si>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</si>
  <si>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</si>
  <si>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</si>
  <si>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</si>
  <si>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</si>
  <si>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</si>
  <si>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</si>
  <si>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</si>
  <si>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</si>
  <si>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</si>
  <si>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</si>
  <si>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</si>
  <si>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</si>
  <si>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</si>
  <si>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</si>
  <si>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</si>
  <si>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</si>
  <si>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</si>
  <si>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</si>
  <si>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</si>
  <si>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</si>
  <si>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</si>
  <si>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</si>
  <si>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</si>
  <si>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</si>
  <si>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</si>
  <si>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</si>
  <si>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</si>
  <si>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</si>
  <si>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</si>
  <si>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</si>
  <si>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</si>
  <si>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</si>
  <si>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</si>
  <si>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</si>
  <si>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</si>
  <si>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</si>
  <si>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</si>
  <si>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</si>
  <si>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</si>
  <si>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</si>
  <si>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</si>
  <si>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</si>
  <si>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</si>
  <si>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</si>
  <si>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</si>
  <si>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</si>
  <si>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</si>
  <si>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</si>
  <si>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</si>
  <si>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</si>
  <si>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</si>
  <si>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</si>
  <si>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</si>
  <si>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</si>
  <si>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</si>
  <si>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</si>
  <si>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</si>
  <si>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</si>
  <si>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</si>
  <si>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</si>
  <si>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</si>
  <si>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</si>
  <si>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</si>
  <si>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</si>
  <si>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</si>
  <si>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</si>
  <si>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</si>
  <si>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</si>
  <si>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</si>
  <si>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</si>
  <si>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</si>
  <si>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</si>
  <si>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</si>
  <si>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</si>
  <si>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</si>
  <si>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</si>
  <si>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</si>
  <si>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</si>
  <si>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</si>
  <si>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</si>
  <si>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</si>
  <si>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</si>
  <si>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</si>
  <si>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</si>
  <si>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</si>
  <si>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</si>
  <si>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</si>
  <si>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</si>
  <si>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</si>
  <si>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</si>
  <si>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</si>
  <si>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</si>
  <si>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</si>
  <si>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</si>
  <si>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</si>
  <si>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</si>
  <si>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</si>
  <si>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</si>
  <si>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</si>
  <si>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</si>
  <si>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</si>
  <si>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</si>
  <si>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</si>
  <si>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</si>
  <si>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</si>
  <si>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</si>
  <si>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</si>
  <si>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</si>
  <si>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</si>
  <si>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</si>
  <si>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</si>
  <si>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</si>
  <si>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</si>
  <si>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</si>
  <si>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</si>
  <si>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</si>
  <si>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</si>
  <si>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</si>
  <si>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</si>
  <si>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</si>
  <si>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</si>
  <si>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</si>
  <si>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</si>
  <si>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</si>
  <si>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</si>
  <si>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</si>
  <si>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</si>
  <si>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</si>
  <si>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</si>
  <si>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</si>
  <si>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</si>
  <si>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</si>
  <si>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</si>
  <si>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</si>
  <si>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</si>
  <si>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</si>
  <si>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</si>
  <si>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</si>
  <si>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</si>
  <si>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</si>
  <si>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</si>
  <si>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</si>
  <si>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</si>
  <si>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</si>
  <si>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</si>
  <si>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</si>
  <si>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</si>
  <si>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</si>
  <si>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</si>
  <si>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</si>
  <si>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</si>
  <si>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</si>
  <si>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</si>
  <si>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</si>
  <si>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</si>
  <si>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</si>
  <si>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</si>
  <si>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</si>
  <si>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</si>
  <si>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</si>
  <si>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</si>
  <si>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</si>
  <si>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</si>
  <si>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</si>
  <si>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</si>
  <si>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</si>
  <si>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</si>
  <si>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</si>
  <si>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</si>
  <si>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</si>
  <si>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</si>
  <si>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</si>
  <si>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</si>
  <si>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</si>
  <si>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</si>
  <si>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</si>
  <si>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</si>
  <si>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</si>
  <si>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</si>
  <si>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</si>
  <si>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</si>
  <si>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</si>
  <si>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</si>
  <si>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</si>
  <si>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</si>
  <si>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</si>
  <si>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</si>
  <si>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</si>
  <si>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</si>
  <si>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</si>
  <si>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</si>
  <si>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</si>
  <si>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</si>
  <si>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</si>
  <si>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</si>
  <si>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</si>
  <si>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</si>
  <si>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</si>
  <si>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</si>
  <si>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</si>
  <si>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</si>
  <si>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</si>
  <si>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</si>
  <si>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</si>
  <si>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</si>
  <si>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</si>
  <si>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</si>
  <si>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</si>
  <si>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</si>
  <si>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</si>
  <si>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</si>
  <si>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</si>
  <si>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</si>
  <si>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</si>
  <si>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</si>
  <si>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</si>
  <si>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</si>
  <si>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</si>
  <si>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</si>
  <si>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</si>
  <si>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</si>
  <si>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</si>
  <si>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</si>
  <si>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</si>
  <si>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</si>
  <si>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</si>
  <si>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</si>
  <si>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</si>
  <si>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</si>
  <si>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</si>
  <si>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</si>
  <si>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</si>
  <si>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</si>
  <si>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</si>
  <si>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</si>
  <si>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</si>
  <si>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</si>
  <si>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</si>
  <si>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</si>
  <si>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</si>
  <si>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</si>
  <si>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</si>
  <si>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</si>
  <si>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</si>
  <si>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</si>
  <si>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</si>
  <si>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</si>
  <si>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</si>
  <si>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</si>
  <si>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</si>
  <si>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</si>
  <si>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</si>
  <si>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</si>
  <si>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</si>
  <si>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</si>
  <si>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</si>
  <si>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</si>
  <si>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</si>
  <si>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</si>
  <si>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</si>
  <si>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</si>
  <si>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</si>
  <si>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</si>
  <si>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</si>
  <si>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</si>
  <si>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</si>
  <si>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</si>
  <si>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</si>
  <si>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</si>
  <si>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</si>
  <si>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</si>
  <si>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</si>
  <si>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</si>
  <si>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</si>
  <si>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</si>
  <si>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</si>
  <si>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</si>
  <si>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</si>
  <si>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</si>
  <si>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</si>
  <si>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</si>
  <si>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</si>
  <si>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</si>
  <si>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</si>
  <si>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</si>
  <si>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</si>
  <si>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</si>
  <si>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</si>
  <si>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</si>
  <si>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</si>
  <si>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</si>
  <si>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</si>
  <si>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</si>
  <si>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</si>
  <si>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</si>
  <si>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</si>
  <si>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</si>
  <si>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</si>
  <si>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</si>
  <si>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</si>
  <si>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</si>
  <si>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</si>
  <si>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</si>
  <si>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</si>
  <si>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</si>
  <si>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</si>
  <si>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</si>
  <si>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</si>
  <si>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</si>
  <si>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</si>
  <si>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</si>
  <si>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</si>
  <si>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</si>
  <si>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</si>
  <si>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</si>
  <si>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</si>
  <si>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</si>
  <si>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</si>
  <si>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</si>
  <si>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</si>
  <si>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</si>
  <si>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</si>
  <si>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</si>
  <si>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</si>
  <si>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</si>
  <si>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</si>
  <si>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</si>
  <si>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</si>
  <si>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</si>
  <si>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</si>
  <si>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</si>
  <si>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</si>
  <si>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</si>
  <si>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</si>
  <si>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</si>
  <si>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</si>
  <si>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</si>
  <si>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</si>
  <si>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</si>
  <si>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</si>
  <si>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</si>
  <si>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</si>
  <si>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</si>
  <si>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</si>
  <si>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</si>
  <si>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</si>
  <si>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</si>
  <si>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</si>
  <si>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</si>
  <si>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</si>
  <si>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</si>
  <si>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</si>
  <si>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</si>
  <si>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</si>
  <si>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</si>
  <si>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</si>
  <si>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</si>
  <si>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</si>
  <si>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</si>
  <si>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</si>
  <si>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</si>
  <si>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</si>
  <si>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</si>
  <si>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</si>
  <si>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</si>
  <si>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</si>
  <si>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</si>
  <si>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</si>
  <si>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</si>
  <si>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</si>
  <si>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</si>
  <si>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</si>
  <si>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</si>
  <si>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</si>
  <si>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</si>
  <si>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</si>
  <si>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</si>
  <si>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</si>
  <si>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</si>
  <si>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</si>
  <si>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</si>
  <si>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</si>
  <si>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</si>
  <si>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</si>
  <si>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</si>
  <si>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</si>
  <si>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</si>
  <si>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</si>
  <si>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</si>
  <si>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</si>
  <si>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</si>
  <si>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</si>
  <si>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</si>
  <si>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</si>
  <si>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</si>
  <si>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</si>
  <si>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</si>
  <si>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</si>
  <si>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</si>
  <si>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</si>
  <si>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</si>
  <si>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</si>
  <si>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</si>
  <si>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</si>
  <si>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</si>
  <si>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</si>
  <si>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</si>
  <si>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</si>
  <si>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</si>
  <si>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</si>
  <si>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</si>
  <si>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</si>
  <si>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</si>
  <si>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</si>
  <si>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</si>
  <si>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</si>
  <si>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</si>
  <si>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</si>
  <si>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</si>
  <si>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</si>
  <si>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</si>
  <si>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</si>
  <si>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</si>
  <si>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</si>
  <si>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</si>
  <si>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</si>
  <si>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</si>
  <si>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</si>
  <si>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</si>
  <si>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</si>
  <si>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</si>
  <si>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</si>
  <si>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</si>
  <si>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</si>
  <si>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</si>
  <si>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</si>
  <si>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</si>
  <si>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</si>
  <si>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</si>
  <si>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</si>
  <si>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</si>
  <si>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</si>
  <si>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</si>
  <si>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</si>
  <si>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</si>
  <si>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</si>
  <si>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</si>
  <si>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</si>
  <si>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</si>
  <si>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</si>
  <si>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</si>
  <si>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</si>
  <si>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</si>
  <si>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</si>
  <si>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</si>
  <si>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</si>
  <si>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</si>
  <si>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</si>
  <si>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</si>
  <si>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</si>
  <si>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</si>
  <si>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</si>
  <si>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</si>
  <si>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</si>
  <si>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</si>
  <si>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</si>
  <si>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</si>
  <si>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</si>
  <si>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</si>
  <si>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</si>
  <si>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</si>
  <si>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</si>
  <si>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</si>
  <si>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</si>
  <si>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</si>
  <si>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</si>
  <si>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</si>
  <si>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</si>
  <si>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</si>
  <si>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</si>
  <si>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</si>
  <si>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</si>
  <si>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</si>
  <si>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</si>
  <si>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</si>
  <si>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</si>
  <si>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</si>
  <si>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</si>
  <si>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</si>
  <si>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</si>
  <si>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</si>
  <si>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</si>
  <si>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</si>
  <si>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</si>
  <si>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</si>
  <si>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</si>
  <si>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</si>
  <si>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</si>
  <si>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</si>
  <si>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</si>
  <si>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</si>
  <si>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</si>
  <si>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</si>
  <si>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</si>
  <si>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</si>
  <si>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</si>
  <si>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</si>
  <si>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</si>
  <si>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</si>
  <si>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</si>
  <si>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</si>
  <si>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</si>
  <si>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</si>
  <si>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</si>
  <si>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</si>
  <si>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</si>
  <si>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</si>
  <si>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</si>
  <si>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</si>
  <si>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</si>
  <si>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</si>
  <si>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</si>
  <si>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</si>
  <si>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</si>
  <si>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</si>
  <si>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</si>
  <si>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</si>
  <si>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</si>
  <si>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</si>
  <si>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</si>
  <si>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</si>
  <si>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</si>
  <si>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</si>
  <si>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</si>
  <si>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</si>
  <si>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</si>
  <si>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</si>
  <si>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</si>
  <si>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</si>
  <si>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</si>
  <si>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</si>
  <si>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</si>
  <si>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</si>
  <si>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</si>
  <si>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</si>
  <si>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</si>
  <si>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</si>
  <si>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</si>
  <si>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</si>
  <si>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</si>
  <si>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</si>
  <si>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</si>
  <si>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</si>
  <si>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</si>
  <si>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</si>
  <si>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</si>
  <si>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</si>
  <si>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</si>
  <si>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</si>
  <si>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</si>
  <si>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</si>
  <si>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</si>
  <si>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</si>
  <si>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</si>
  <si>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</si>
  <si>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</si>
  <si>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</si>
  <si>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</si>
  <si>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</si>
  <si>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</si>
  <si>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</si>
  <si>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</si>
  <si>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</si>
  <si>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</si>
  <si>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</si>
  <si>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</si>
  <si>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</si>
  <si>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</si>
  <si>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</si>
  <si>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</si>
  <si>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</si>
  <si>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</si>
  <si>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</si>
  <si>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</si>
  <si>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</si>
  <si>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</si>
  <si>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</si>
  <si>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</si>
  <si>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</si>
  <si>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</si>
  <si>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</si>
  <si>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</si>
  <si>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</si>
  <si>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</si>
  <si>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</si>
  <si>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</si>
  <si>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</si>
  <si>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</si>
  <si>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</si>
  <si>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</si>
  <si>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</si>
  <si>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</si>
  <si>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</si>
  <si>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</si>
  <si>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</si>
  <si>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</si>
  <si>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</si>
  <si>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</si>
  <si>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</si>
  <si>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</si>
  <si>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</si>
  <si>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</si>
  <si>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</si>
  <si>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</si>
  <si>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</si>
  <si>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</si>
  <si>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</si>
  <si>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</si>
  <si>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</si>
  <si>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</si>
  <si>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</si>
  <si>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</si>
  <si>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</si>
  <si>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</si>
  <si>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</si>
  <si>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</si>
  <si>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</si>
  <si>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</si>
  <si>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</si>
  <si>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</si>
  <si>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</si>
  <si>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</si>
  <si>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</si>
  <si>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</si>
  <si>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</si>
  <si>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</si>
  <si>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</si>
  <si>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</si>
  <si>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</si>
  <si>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</si>
  <si>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</si>
  <si>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</si>
  <si>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</si>
  <si>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</si>
  <si>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</si>
  <si>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</si>
  <si>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</si>
  <si>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</si>
  <si>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</si>
  <si>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</si>
  <si>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</si>
  <si>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</si>
  <si>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</si>
  <si>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</si>
  <si>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</si>
  <si>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</si>
  <si>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</si>
  <si>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</si>
  <si>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</si>
  <si>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</si>
  <si>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</si>
  <si>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</si>
  <si>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</si>
  <si>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</si>
  <si>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</si>
  <si>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</si>
  <si>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</si>
  <si>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</si>
  <si>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</si>
  <si>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</si>
  <si>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</si>
  <si>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</si>
  <si>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</si>
  <si>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</si>
  <si>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</si>
  <si>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</si>
  <si>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</si>
  <si>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</si>
  <si>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</si>
  <si>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</si>
  <si>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</si>
  <si>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</si>
  <si>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</si>
  <si>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</si>
  <si>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</si>
  <si>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</si>
  <si>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</si>
  <si>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</si>
  <si>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</si>
  <si>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</si>
  <si>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</si>
  <si>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</si>
  <si>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</si>
  <si>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</si>
  <si>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</si>
  <si>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</si>
  <si>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</si>
  <si>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</si>
  <si>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</si>
  <si>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</si>
  <si>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</si>
  <si>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</si>
  <si>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</si>
  <si>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</si>
  <si>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</si>
  <si>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</si>
  <si>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</si>
  <si>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</si>
  <si>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</si>
  <si>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</si>
  <si>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</si>
  <si>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</si>
  <si>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</si>
  <si>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</si>
  <si>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</si>
  <si>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</si>
  <si>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</si>
  <si>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</si>
  <si>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</si>
  <si>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</si>
  <si>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</si>
  <si>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</si>
  <si>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</si>
  <si>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</si>
  <si>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</si>
  <si>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</si>
  <si>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</si>
  <si>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</si>
  <si>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</si>
  <si>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</si>
  <si>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</si>
  <si>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</si>
  <si>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</si>
  <si>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</si>
  <si>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</si>
  <si>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</si>
  <si>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</si>
  <si>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</si>
  <si>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</si>
  <si>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</si>
  <si>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</si>
  <si>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</si>
  <si>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</si>
  <si>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</si>
  <si>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</si>
  <si>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</si>
  <si>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</si>
  <si>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</si>
  <si>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</si>
  <si>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</si>
  <si>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</si>
  <si>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</si>
  <si>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</si>
  <si>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</si>
  <si>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</si>
  <si>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</si>
  <si>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</si>
  <si>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</si>
  <si>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</si>
  <si>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</si>
  <si>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</si>
  <si>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</si>
  <si>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</si>
  <si>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</si>
  <si>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</si>
  <si>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</si>
  <si>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</si>
  <si>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</si>
  <si>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</si>
  <si>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</si>
  <si>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</si>
  <si>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</si>
  <si>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</si>
  <si>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</si>
  <si>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</si>
  <si>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</si>
  <si>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</si>
  <si>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</si>
  <si>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</si>
  <si>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</si>
  <si>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</si>
  <si>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</si>
  <si>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</si>
  <si>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</si>
  <si>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</si>
  <si>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</si>
  <si>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</si>
  <si>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</si>
  <si>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</si>
  <si>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</si>
  <si>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</si>
  <si>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</si>
  <si>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</si>
  <si>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</si>
  <si>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</si>
  <si>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</si>
  <si>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</si>
  <si>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</si>
  <si>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</si>
  <si>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</si>
  <si>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</si>
  <si>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</si>
  <si>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</si>
  <si>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</si>
  <si>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</si>
  <si>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</si>
  <si>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</si>
  <si>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</si>
  <si>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</si>
  <si>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</si>
  <si>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</si>
  <si>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</si>
  <si>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</si>
  <si>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</si>
  <si>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</si>
  <si>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</si>
  <si>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</si>
  <si>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</si>
  <si>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</si>
  <si>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</si>
  <si>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</si>
  <si>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</si>
  <si>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</si>
  <si>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</si>
  <si>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</si>
  <si>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</si>
  <si>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</si>
  <si>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</si>
  <si>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</si>
  <si>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</si>
  <si>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</si>
  <si>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</si>
  <si>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</si>
  <si>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</si>
  <si>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</si>
  <si>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</si>
  <si>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</si>
  <si>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</si>
  <si>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</si>
  <si>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</si>
  <si>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</si>
  <si>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</si>
  <si>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</si>
  <si>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</si>
  <si>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</si>
  <si>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</si>
  <si>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</si>
  <si>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</si>
  <si>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</si>
  <si>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</si>
  <si>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</si>
  <si>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</si>
  <si>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</si>
  <si>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</si>
  <si>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</si>
  <si>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</si>
  <si>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</si>
  <si>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</si>
  <si>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</si>
  <si>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</si>
  <si>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</si>
  <si>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</si>
  <si>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</si>
  <si>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</si>
  <si>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</si>
  <si>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</si>
  <si>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</si>
  <si>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</si>
  <si>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</si>
  <si>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</si>
  <si>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</si>
  <si>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</si>
  <si>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</si>
  <si>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</si>
  <si>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</si>
  <si>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</si>
  <si>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</si>
  <si>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</si>
  <si>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</si>
  <si>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</si>
  <si>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</si>
  <si>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</si>
  <si>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</si>
  <si>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</si>
  <si>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</si>
  <si>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</si>
  <si>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</si>
  <si>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</si>
  <si>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</si>
  <si>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</si>
  <si>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</si>
  <si>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</si>
  <si>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</si>
  <si>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</si>
  <si>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</si>
  <si>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</si>
  <si>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</si>
  <si>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</si>
  <si>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</si>
  <si>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</si>
  <si>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</si>
  <si>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</si>
  <si>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</si>
  <si>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</si>
  <si>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</si>
  <si>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</si>
  <si>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</si>
  <si>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</si>
  <si>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</si>
  <si>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</si>
  <si>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</si>
  <si>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</si>
  <si>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</si>
  <si>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</si>
  <si>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</si>
  <si>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</si>
  <si>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</si>
  <si>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</si>
  <si>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</si>
  <si>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</si>
  <si>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</si>
  <si>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</si>
  <si>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</si>
  <si>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</si>
  <si>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</si>
  <si>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</si>
  <si>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</si>
  <si>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</si>
  <si>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</si>
  <si>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</si>
  <si>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</si>
  <si>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</si>
  <si>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</si>
  <si>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</si>
  <si>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</si>
  <si>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</si>
  <si>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</si>
  <si>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</si>
  <si>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</si>
  <si>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</si>
  <si>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</si>
  <si>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</si>
  <si>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</si>
  <si>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</si>
  <si>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</si>
  <si>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</si>
  <si>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</si>
  <si>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</si>
  <si>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</si>
  <si>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</si>
  <si>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</si>
  <si>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</si>
  <si>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</si>
  <si>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</si>
  <si>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</si>
  <si>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</si>
  <si>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</si>
  <si>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</si>
  <si>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</si>
  <si>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</si>
  <si>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</si>
  <si>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</si>
  <si>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</si>
  <si>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</si>
  <si>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</si>
  <si>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</si>
  <si>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</si>
  <si>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</si>
  <si>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</si>
  <si>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</si>
  <si>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</si>
  <si>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</si>
  <si>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</si>
  <si>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</si>
  <si>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</si>
  <si>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</si>
  <si>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</si>
  <si>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</si>
  <si>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</si>
  <si>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</si>
  <si>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</si>
  <si>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</si>
  <si>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</si>
  <si>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</si>
  <si>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</si>
  <si>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</si>
  <si>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</si>
  <si>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</si>
  <si>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</si>
  <si>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</si>
  <si>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</si>
  <si>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</si>
  <si>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</si>
  <si>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</si>
  <si>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</si>
  <si>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</si>
  <si>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</si>
  <si>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</si>
  <si>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</si>
  <si>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</si>
  <si>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</si>
  <si>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</si>
  <si>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</si>
  <si>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</si>
  <si>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</si>
  <si>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</si>
  <si>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</si>
  <si>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</si>
  <si>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</si>
  <si>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</si>
  <si>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</si>
  <si>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</si>
  <si>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</si>
  <si>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</si>
  <si>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</si>
  <si>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</si>
  <si>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</si>
  <si>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</si>
  <si>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</si>
  <si>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</si>
  <si>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</si>
  <si>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</si>
  <si>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</si>
  <si>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</si>
  <si>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</si>
  <si>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</si>
  <si>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</si>
  <si>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</si>
  <si>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</si>
  <si>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</si>
  <si>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</si>
  <si>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</si>
  <si>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</si>
  <si>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</si>
  <si>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</si>
  <si>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</si>
  <si>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</si>
  <si>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</si>
  <si>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</si>
  <si>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</si>
  <si>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</si>
  <si>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</si>
  <si>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</si>
  <si>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</si>
  <si>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</si>
  <si>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</si>
  <si>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</si>
  <si>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</si>
  <si>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</si>
  <si>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</si>
  <si>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</si>
  <si>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</si>
  <si>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</si>
  <si>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</si>
  <si>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</si>
  <si>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</si>
  <si>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</si>
  <si>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</si>
  <si>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</si>
  <si>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</si>
  <si>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</si>
  <si>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</si>
  <si>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</si>
  <si>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</si>
  <si>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</si>
  <si>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</si>
  <si>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</si>
  <si>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</si>
  <si>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</si>
  <si>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</si>
  <si>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</si>
  <si>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</si>
  <si>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</si>
  <si>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</si>
  <si>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</si>
  <si>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</si>
  <si>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</si>
  <si>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</si>
  <si>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</si>
  <si>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</si>
  <si>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</si>
  <si>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</si>
  <si>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</si>
  <si>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</si>
  <si>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</si>
  <si>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</si>
  <si>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</si>
  <si>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</si>
  <si>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</si>
  <si>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</si>
  <si>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</si>
  <si>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</si>
  <si>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</si>
  <si>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</si>
  <si>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</si>
  <si>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</si>
  <si>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</si>
  <si>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</si>
  <si>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</si>
  <si>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</si>
  <si>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</si>
  <si>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</si>
  <si>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</si>
  <si>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</si>
  <si>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</si>
  <si>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</si>
  <si>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</si>
  <si>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</si>
  <si>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</si>
  <si>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</si>
  <si>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</si>
  <si>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</si>
  <si>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</si>
  <si>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</si>
  <si>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</si>
  <si>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</si>
  <si>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</si>
  <si>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</si>
  <si>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</si>
  <si>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</si>
  <si>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</si>
  <si>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</si>
  <si>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</si>
  <si>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</si>
  <si>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</si>
  <si>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</si>
  <si>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</si>
  <si>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</si>
  <si>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</si>
  <si>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</si>
  <si>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</si>
  <si>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</si>
  <si>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</si>
  <si>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</si>
  <si>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</si>
  <si>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</si>
  <si>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</si>
  <si>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</si>
  <si>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</si>
  <si>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</si>
  <si>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</si>
  <si>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</si>
  <si>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</si>
  <si>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</si>
  <si>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</si>
  <si>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</si>
  <si>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</si>
  <si>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</si>
  <si>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</si>
  <si>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</si>
  <si>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</si>
  <si>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</si>
  <si>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</si>
  <si>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</si>
  <si>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</si>
  <si>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</si>
  <si>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</si>
  <si>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</si>
  <si>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</si>
  <si>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</si>
  <si>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</si>
  <si>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</si>
  <si>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</si>
  <si>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</si>
  <si>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</si>
  <si>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</si>
  <si>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</si>
  <si>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</si>
  <si>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</si>
  <si>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</si>
  <si>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</si>
  <si>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</si>
  <si>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</si>
  <si>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</si>
  <si>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</si>
  <si>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</si>
  <si>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</si>
  <si>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</si>
  <si>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</si>
  <si>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</si>
  <si>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</si>
  <si>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</si>
  <si>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</si>
  <si>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</si>
  <si>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</si>
  <si>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</si>
  <si>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</si>
  <si>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</si>
  <si>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</si>
  <si>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</si>
  <si>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</si>
  <si>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</si>
  <si>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</si>
  <si>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</si>
  <si>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</si>
  <si>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</si>
  <si>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</si>
  <si>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</si>
  <si>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</si>
  <si>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</si>
  <si>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</si>
  <si>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</si>
  <si>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</si>
  <si>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</si>
  <si>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</si>
  <si>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</si>
  <si>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</si>
  <si>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</si>
  <si>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</si>
  <si>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</si>
  <si>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</si>
  <si>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</si>
  <si>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</si>
  <si>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</si>
  <si>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</si>
  <si>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</si>
  <si>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</si>
  <si>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</si>
  <si>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</si>
  <si>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</si>
  <si>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</si>
  <si>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</si>
  <si>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</si>
  <si>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</si>
  <si>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</si>
  <si>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</si>
  <si>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</si>
  <si>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</si>
  <si>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</si>
  <si>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</si>
  <si>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</si>
  <si>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</si>
  <si>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</si>
  <si>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</si>
  <si>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</si>
  <si>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</si>
  <si>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</si>
  <si>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</si>
  <si>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</si>
  <si>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</si>
  <si>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</si>
  <si>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</si>
  <si>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</si>
  <si>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</si>
  <si>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</si>
  <si>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</si>
  <si>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</si>
  <si>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</si>
  <si>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</si>
  <si>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</si>
  <si>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</si>
  <si>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</si>
  <si>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</si>
  <si>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</si>
  <si>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</si>
  <si>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</si>
  <si>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</si>
  <si>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</si>
  <si>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</si>
  <si>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</si>
  <si>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</si>
  <si>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</si>
  <si>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</si>
  <si>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</si>
  <si>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</si>
  <si>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</si>
  <si>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</si>
  <si>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</si>
  <si>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</si>
  <si>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</si>
  <si>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</si>
  <si>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</si>
  <si>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</si>
  <si>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</si>
  <si>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</si>
  <si>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</si>
  <si>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</si>
  <si>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</si>
  <si>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</si>
  <si>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</si>
  <si>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</si>
  <si>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</si>
  <si>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</si>
  <si>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</si>
  <si>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</si>
  <si>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</si>
  <si>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</si>
  <si>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</si>
  <si>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</si>
  <si>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</si>
  <si>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</si>
  <si>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</si>
  <si>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</si>
  <si>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</si>
  <si>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</si>
  <si>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</si>
  <si>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</si>
  <si>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</si>
  <si>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</si>
  <si>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</si>
  <si>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</si>
  <si>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</si>
  <si>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</si>
  <si>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</si>
  <si>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</si>
  <si>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</si>
  <si>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</si>
  <si>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</si>
  <si>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</si>
  <si>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</si>
  <si>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</si>
  <si>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</si>
  <si>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</si>
  <si>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</si>
  <si>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</si>
  <si>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</si>
  <si>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</si>
  <si>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</si>
  <si>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</si>
  <si>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</si>
  <si>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</si>
  <si>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</si>
  <si>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</si>
  <si>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</si>
  <si>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</si>
  <si>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</si>
  <si>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</si>
  <si>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</si>
  <si>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</si>
  <si>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</si>
  <si>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</si>
  <si>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</si>
  <si>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</si>
  <si>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</si>
  <si>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</si>
  <si>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</si>
  <si>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</si>
  <si>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</si>
  <si>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</si>
  <si>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</si>
  <si>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</si>
  <si>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</si>
  <si>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</si>
  <si>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</si>
  <si>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</si>
  <si>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</si>
  <si>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</si>
  <si>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</si>
  <si>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</si>
  <si>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</si>
  <si>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</si>
  <si>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</si>
  <si>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</si>
  <si>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</si>
  <si>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</si>
  <si>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</si>
  <si>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</si>
  <si>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</si>
  <si>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</si>
  <si>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</si>
  <si>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</si>
  <si>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</si>
  <si>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</si>
  <si>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</si>
  <si>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</si>
  <si>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</si>
  <si>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</si>
  <si>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</si>
  <si>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</si>
  <si>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</si>
  <si>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</si>
  <si>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</si>
  <si>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</si>
  <si>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</si>
  <si>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</si>
  <si>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</si>
  <si>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</si>
  <si>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</si>
  <si>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</si>
  <si>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</si>
  <si>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</si>
  <si>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</si>
  <si>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</si>
  <si>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</si>
  <si>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</si>
  <si>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</si>
  <si>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</si>
  <si>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</si>
  <si>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</si>
  <si>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</si>
  <si>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</si>
  <si>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</si>
  <si>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</si>
  <si>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</si>
  <si>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</si>
  <si>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</si>
  <si>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</si>
  <si>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</si>
  <si>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</si>
  <si>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</si>
  <si>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</si>
  <si>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</si>
  <si>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</si>
  <si>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</si>
  <si>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</si>
  <si>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</si>
  <si>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</si>
  <si>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</si>
  <si>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</si>
  <si>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</si>
  <si>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</si>
  <si>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</si>
  <si>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</si>
  <si>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</si>
  <si>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</si>
  <si>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</si>
  <si>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</si>
  <si>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</si>
  <si>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</si>
  <si>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</si>
  <si>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</si>
  <si>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</si>
  <si>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</si>
  <si>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</si>
  <si>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</si>
  <si>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</si>
  <si>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</si>
  <si>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</si>
  <si>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</si>
  <si>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</si>
  <si>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</si>
  <si>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</si>
  <si>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</si>
  <si>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</si>
  <si>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</si>
  <si>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</si>
  <si>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</si>
  <si>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</si>
  <si>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</si>
  <si>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</si>
  <si>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</si>
  <si>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</si>
  <si>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</si>
  <si>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</si>
  <si>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</si>
  <si>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</si>
  <si>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</si>
  <si>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</si>
  <si>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</si>
  <si>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</si>
  <si>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</si>
  <si>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</si>
  <si>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</si>
  <si>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</si>
  <si>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</si>
  <si>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</si>
  <si>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</si>
  <si>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</si>
  <si>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</si>
  <si>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</si>
  <si>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</si>
  <si>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</si>
  <si>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</si>
  <si>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</si>
  <si>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</si>
  <si>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</si>
  <si>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</si>
  <si>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</si>
  <si>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</si>
  <si>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</si>
  <si>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</si>
  <si>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</si>
  <si>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</si>
  <si>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</si>
  <si>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</si>
  <si>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</si>
  <si>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</si>
  <si>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</si>
  <si>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</si>
  <si>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</si>
  <si>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</si>
  <si>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</si>
  <si>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</si>
  <si>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</si>
  <si>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</si>
  <si>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</si>
  <si>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</si>
  <si>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</si>
  <si>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</si>
  <si>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</si>
  <si>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</si>
  <si>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</si>
  <si>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</si>
  <si>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</si>
  <si>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</si>
  <si>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</si>
  <si>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</si>
  <si>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</si>
  <si>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</si>
  <si>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</si>
  <si>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</si>
  <si>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</si>
  <si>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</si>
  <si>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</si>
  <si>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</si>
  <si>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</si>
  <si>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</si>
  <si>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</si>
  <si>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</si>
  <si>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</si>
  <si>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</si>
  <si>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</si>
  <si>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</si>
  <si>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</si>
  <si>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</si>
  <si>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</si>
  <si>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</si>
  <si>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</si>
  <si>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</si>
  <si>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</si>
  <si>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</si>
  <si>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</si>
  <si>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</si>
  <si>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</si>
  <si>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</si>
  <si>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</si>
  <si>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</si>
  <si>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</si>
  <si>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</si>
  <si>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</si>
  <si>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</si>
  <si>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</si>
  <si>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</si>
  <si>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</si>
  <si>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</si>
  <si>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</si>
  <si>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</si>
  <si>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</si>
  <si>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</si>
  <si>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</si>
  <si>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</si>
  <si>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</si>
  <si>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</si>
  <si>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</si>
  <si>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</si>
  <si>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</si>
  <si>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</si>
  <si>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</si>
  <si>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</si>
  <si>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</si>
  <si>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</si>
  <si>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</si>
  <si>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</si>
  <si>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</si>
  <si>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</si>
  <si>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</si>
  <si>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</si>
  <si>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</si>
  <si>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</si>
  <si>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</si>
  <si>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</si>
  <si>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</si>
  <si>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</si>
  <si>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</si>
  <si>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</si>
  <si>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</si>
  <si>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</si>
  <si>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</si>
  <si>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</si>
  <si>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</si>
  <si>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</si>
  <si>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</si>
  <si>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</si>
  <si>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</si>
  <si>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</si>
  <si>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</si>
  <si>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</si>
  <si>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</si>
  <si>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</si>
  <si>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</si>
  <si>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</si>
  <si>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</si>
  <si>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</si>
  <si>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</si>
  <si>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</si>
  <si>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</si>
  <si>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</si>
  <si>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</si>
  <si>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</si>
  <si>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</si>
  <si>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</si>
  <si>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</si>
  <si>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</si>
  <si>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</si>
  <si>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</si>
  <si>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</si>
  <si>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</si>
  <si>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</si>
  <si>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</si>
  <si>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</si>
  <si>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</si>
  <si>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</si>
  <si>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</si>
  <si>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</si>
  <si>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</si>
  <si>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</si>
  <si>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</si>
  <si>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</si>
  <si>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</si>
  <si>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</si>
  <si>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</si>
  <si>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</si>
  <si>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</si>
  <si>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</si>
  <si>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</si>
  <si>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</si>
  <si>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</si>
  <si>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</si>
  <si>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</si>
  <si>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</si>
  <si>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</si>
  <si>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</si>
  <si>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</si>
  <si>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</si>
  <si>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</si>
  <si>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</si>
  <si>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</si>
  <si>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</si>
  <si>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</si>
  <si>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</si>
  <si>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</si>
  <si>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</si>
  <si>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</si>
  <si>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</si>
  <si>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</si>
  <si>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</si>
  <si>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</si>
  <si>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</si>
  <si>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</si>
  <si>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</si>
  <si>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</si>
  <si>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</si>
  <si>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</si>
  <si>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</si>
  <si>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</si>
  <si>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</si>
  <si>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</si>
  <si>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</si>
  <si>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</si>
  <si>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</si>
  <si>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</si>
  <si>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</si>
  <si>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</si>
  <si>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</si>
  <si>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</si>
  <si>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</si>
  <si>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</si>
  <si>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</si>
  <si>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</si>
  <si>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</si>
  <si>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</si>
  <si>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</si>
  <si>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</si>
  <si>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</si>
  <si>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</si>
  <si>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</si>
  <si>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</si>
  <si>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</si>
  <si>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</si>
  <si>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</si>
  <si>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</si>
  <si>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</si>
  <si>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</si>
  <si>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</si>
  <si>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</si>
  <si>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</si>
  <si>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</si>
  <si>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</si>
  <si>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</si>
  <si>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</si>
  <si>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</si>
  <si>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</si>
  <si>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</si>
  <si>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</si>
  <si>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</si>
  <si>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</si>
  <si>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</si>
  <si>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</si>
  <si>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</si>
  <si>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</si>
  <si>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</si>
  <si>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</si>
  <si>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</si>
  <si>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</si>
  <si>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</si>
  <si>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</si>
  <si>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</si>
  <si>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</si>
  <si>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</si>
  <si>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</si>
  <si>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</si>
  <si>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</si>
  <si>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</si>
  <si>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</si>
  <si>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</si>
  <si>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</si>
  <si>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</si>
  <si>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</si>
  <si>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</si>
  <si>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</si>
  <si>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</si>
  <si>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</si>
  <si>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</si>
  <si>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</si>
  <si>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</si>
  <si>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</si>
  <si>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</si>
  <si>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</si>
  <si>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</si>
  <si>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</si>
  <si>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</si>
  <si>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</si>
  <si>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</si>
  <si>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</si>
  <si>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</si>
  <si>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</si>
  <si>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</si>
  <si>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</si>
  <si>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</si>
  <si>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</si>
  <si>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</si>
  <si>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</si>
  <si>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</si>
  <si>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</si>
  <si>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</si>
  <si>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</si>
  <si>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</si>
  <si>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</si>
  <si>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</si>
  <si>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</si>
  <si>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</si>
  <si>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</si>
  <si>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</si>
  <si>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</si>
  <si>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</si>
  <si>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</si>
  <si>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</si>
  <si>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</si>
  <si>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</si>
  <si>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</si>
  <si>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</si>
  <si>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</si>
  <si>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</si>
  <si>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</si>
  <si>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</si>
  <si>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</si>
  <si>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</si>
  <si>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</si>
  <si>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</si>
  <si>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</si>
  <si>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</si>
  <si>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</si>
  <si>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</si>
  <si>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</si>
  <si>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</si>
  <si>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</si>
  <si>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</si>
  <si>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</si>
  <si>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</si>
  <si>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</si>
  <si>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</si>
  <si>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</si>
  <si>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</si>
  <si>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</si>
  <si>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</si>
  <si>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</si>
  <si>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</si>
  <si>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</si>
  <si>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</si>
  <si>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</si>
  <si>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</si>
  <si>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</si>
  <si>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</si>
  <si>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</si>
  <si>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</si>
  <si>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</si>
  <si>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</si>
  <si>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</si>
  <si>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</si>
  <si>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</si>
  <si>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</si>
  <si>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</si>
  <si>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</si>
  <si>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</si>
  <si>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</si>
  <si>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</si>
  <si>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</si>
  <si>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</si>
  <si>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</si>
  <si>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</si>
  <si>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</si>
  <si>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</si>
  <si>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</si>
  <si>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</si>
  <si>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</si>
  <si>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</si>
  <si>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</si>
  <si>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</si>
  <si>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</si>
  <si>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</si>
  <si>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</si>
  <si>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</si>
  <si>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</si>
  <si>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</si>
  <si>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</si>
  <si>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</si>
  <si>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</si>
  <si>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</si>
  <si>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</si>
  <si>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</si>
  <si>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</si>
  <si>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</si>
  <si>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</si>
  <si>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</si>
  <si>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</si>
  <si>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</si>
  <si>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</si>
  <si>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</si>
  <si>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</si>
  <si>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</si>
  <si>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</si>
  <si>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</si>
  <si>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</si>
  <si>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</si>
  <si>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</si>
  <si>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</si>
  <si>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</si>
  <si>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</si>
  <si>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</si>
  <si>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</si>
  <si>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</si>
  <si>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</si>
  <si>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</si>
  <si>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</si>
  <si>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</si>
  <si>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</si>
  <si>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</si>
  <si>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</si>
  <si>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</si>
  <si>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</si>
  <si>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</si>
  <si>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</si>
  <si>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</si>
  <si>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</si>
  <si>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</si>
  <si>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</si>
  <si>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</si>
  <si>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</si>
  <si>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</si>
  <si>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</si>
  <si>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</si>
  <si>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</si>
  <si>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</si>
  <si>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</si>
  <si>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</si>
  <si>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</si>
  <si>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</si>
  <si>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</si>
  <si>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</si>
  <si>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</si>
  <si>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</si>
  <si>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</si>
  <si>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</si>
  <si>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</si>
  <si>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</si>
  <si>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</si>
  <si>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</si>
  <si>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</si>
  <si>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</si>
  <si>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</si>
  <si>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</si>
  <si>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</si>
  <si>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</si>
  <si>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</si>
  <si>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</si>
  <si>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</si>
  <si>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</si>
  <si>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</si>
  <si>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</si>
  <si>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</si>
  <si>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</si>
  <si>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</si>
  <si>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</si>
  <si>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</si>
  <si>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</si>
  <si>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</si>
  <si>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</si>
  <si>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</si>
  <si>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</si>
  <si>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</si>
  <si>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</si>
  <si>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</si>
  <si>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</si>
  <si>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</si>
  <si>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</si>
  <si>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</si>
  <si>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</si>
  <si>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</si>
  <si>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</si>
  <si>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</si>
  <si>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</si>
  <si>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</si>
  <si>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</si>
  <si>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</si>
  <si>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</si>
  <si>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</si>
  <si>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</si>
  <si>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</si>
  <si>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</si>
  <si>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</si>
  <si>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</si>
  <si>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</si>
  <si>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</si>
  <si>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</si>
  <si>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</si>
  <si>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</si>
  <si>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</si>
  <si>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</si>
  <si>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</si>
  <si>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</si>
  <si>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</si>
  <si>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</si>
  <si>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</si>
  <si>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</si>
  <si>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</si>
  <si>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</si>
  <si>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</si>
  <si>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</si>
  <si>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</si>
  <si>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</si>
  <si>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</si>
  <si>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</si>
  <si>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</si>
  <si>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</si>
  <si>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</si>
  <si>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</si>
  <si>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</si>
  <si>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</si>
  <si>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</si>
  <si>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</si>
  <si>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</si>
  <si>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</si>
  <si>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</si>
  <si>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</si>
  <si>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</si>
  <si>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</si>
  <si>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</si>
  <si>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</si>
  <si>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</si>
  <si>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</si>
  <si>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</si>
  <si>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</si>
  <si>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</si>
  <si>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</si>
  <si>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</si>
  <si>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</si>
  <si>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</si>
  <si>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</si>
  <si>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</si>
  <si>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</si>
  <si>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</si>
  <si>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</si>
  <si>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</si>
  <si>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</si>
  <si>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</si>
  <si>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</si>
  <si>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</si>
  <si>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</si>
  <si>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</si>
  <si>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</si>
  <si>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</si>
  <si>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</si>
  <si>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</si>
  <si>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</si>
  <si>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</si>
  <si>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</si>
  <si>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</si>
  <si>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</si>
  <si>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</si>
  <si>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</si>
  <si>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</si>
  <si>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</si>
  <si>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</si>
  <si>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</si>
  <si>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</si>
  <si>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</si>
  <si>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</si>
  <si>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</si>
  <si>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</si>
  <si>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</si>
  <si>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</si>
  <si>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</si>
  <si>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</si>
  <si>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</si>
  <si>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</si>
  <si>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</si>
  <si>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</si>
  <si>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</si>
  <si>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</si>
  <si>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</si>
  <si>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</si>
  <si>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</si>
  <si>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</si>
  <si>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</si>
  <si>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</si>
  <si>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</si>
  <si>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</si>
  <si>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</si>
  <si>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</si>
  <si>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</si>
  <si>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</si>
  <si>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</si>
  <si>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</si>
  <si>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</si>
  <si>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</si>
  <si>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</si>
  <si>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</si>
  <si>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</si>
  <si>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</si>
  <si>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</si>
  <si>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</si>
  <si>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</si>
  <si>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</si>
  <si>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</si>
  <si>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</si>
  <si>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</si>
  <si>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</si>
  <si>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</si>
  <si>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</si>
  <si>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</si>
  <si>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</si>
  <si>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</si>
  <si>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</si>
  <si>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</si>
  <si>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</si>
  <si>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</si>
  <si>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</si>
  <si>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</si>
  <si>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</si>
  <si>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</si>
  <si>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</si>
  <si>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</si>
  <si>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</si>
  <si>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</si>
  <si>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</si>
  <si>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</si>
  <si>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</si>
  <si>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</si>
  <si>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</si>
  <si>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</si>
  <si>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</si>
  <si>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</si>
  <si>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</si>
  <si>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</si>
  <si>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</si>
  <si>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</si>
  <si>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</si>
  <si>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</si>
  <si>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</si>
  <si>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</si>
  <si>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</si>
  <si>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</si>
  <si>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</si>
  <si>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</si>
  <si>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</si>
  <si>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</si>
  <si>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</si>
  <si>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</si>
  <si>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</si>
  <si>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</si>
  <si>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</si>
  <si>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</si>
  <si>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</si>
  <si>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</si>
  <si>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</si>
  <si>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</si>
  <si>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</si>
  <si>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</si>
  <si>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</si>
  <si>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</si>
  <si>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</si>
  <si>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</si>
  <si>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</si>
  <si>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</si>
  <si>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</si>
  <si>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</si>
  <si>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</si>
  <si>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</si>
  <si>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</si>
  <si>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</si>
  <si>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</si>
  <si>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</si>
  <si>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</si>
  <si>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</si>
  <si>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</si>
  <si>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</si>
  <si>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</si>
  <si>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</si>
  <si>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</si>
  <si>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</si>
  <si>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</si>
  <si>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</si>
  <si>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</si>
  <si>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</si>
  <si>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</si>
  <si>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</si>
  <si>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</si>
  <si>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</si>
  <si>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</si>
  <si>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</si>
  <si>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</si>
  <si>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</si>
  <si>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</si>
  <si>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</si>
  <si>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</si>
  <si>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</si>
  <si>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</si>
  <si>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</si>
  <si>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</si>
  <si>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</si>
  <si>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</si>
  <si>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</si>
  <si>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</si>
  <si>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</si>
  <si>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</si>
  <si>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</si>
  <si>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</si>
  <si>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</si>
  <si>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</si>
  <si>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</si>
  <si>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</si>
  <si>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</si>
  <si>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</si>
  <si>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</si>
  <si>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</si>
  <si>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</si>
  <si>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</si>
  <si>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</si>
  <si>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</si>
  <si>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</si>
  <si>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</si>
  <si>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</si>
  <si>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</si>
  <si>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</si>
  <si>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</si>
  <si>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</si>
  <si>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</si>
  <si>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</si>
  <si>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</si>
  <si>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</si>
  <si>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</si>
  <si>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</si>
  <si>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</si>
  <si>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</si>
  <si>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</si>
  <si>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</si>
  <si>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</si>
  <si>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</si>
  <si>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</si>
  <si>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</si>
  <si>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</si>
  <si>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</si>
  <si>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</si>
  <si>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</si>
  <si>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</si>
  <si>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</si>
  <si>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</si>
  <si>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</si>
  <si>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</si>
  <si>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</si>
  <si>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</si>
  <si>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</si>
  <si>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</si>
  <si>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</si>
  <si>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</si>
  <si>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</si>
  <si>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</si>
  <si>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</si>
  <si>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</si>
  <si>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</si>
  <si>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</si>
  <si>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</si>
  <si>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</si>
  <si>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</si>
  <si>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</si>
  <si>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</si>
  <si>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</si>
  <si>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</si>
  <si>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</si>
  <si>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</si>
  <si>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</si>
  <si>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</si>
  <si>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</si>
  <si>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</si>
  <si>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</si>
  <si>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</si>
  <si>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</si>
  <si>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</si>
  <si>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</si>
  <si>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</si>
  <si>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</si>
  <si>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</si>
  <si>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</si>
  <si>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</si>
  <si>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</si>
  <si>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</si>
  <si>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</si>
  <si>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</si>
  <si>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</si>
  <si>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</si>
  <si>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</si>
  <si>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</si>
  <si>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</si>
  <si>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</si>
  <si>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</si>
  <si>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</si>
  <si>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</si>
  <si>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</si>
  <si>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</si>
  <si>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</si>
  <si>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</si>
  <si>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</si>
  <si>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</si>
  <si>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</si>
  <si>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</si>
  <si>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</si>
  <si>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</si>
  <si>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</si>
  <si>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</si>
  <si>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</si>
  <si>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</si>
  <si>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</si>
  <si>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</si>
  <si>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</si>
  <si>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</si>
  <si>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</si>
  <si>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</si>
  <si>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</si>
  <si>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</si>
  <si>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</si>
  <si>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</si>
  <si>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</si>
  <si>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</si>
  <si>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</si>
  <si>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</si>
  <si>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</si>
  <si>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</si>
  <si>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</si>
  <si>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</si>
  <si>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</si>
  <si>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</si>
  <si>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</si>
  <si>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</si>
  <si>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</si>
  <si>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</si>
  <si>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</si>
  <si>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</si>
  <si>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</si>
  <si>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</si>
  <si>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</si>
  <si>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</si>
  <si>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</si>
  <si>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</si>
  <si>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</si>
  <si>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</si>
  <si>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</si>
  <si>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</si>
  <si>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</si>
  <si>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</si>
  <si>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</si>
  <si>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</si>
  <si>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</si>
  <si>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</si>
  <si>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</si>
  <si>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</si>
  <si>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</si>
  <si>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</si>
  <si>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</si>
  <si>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</si>
  <si>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</si>
  <si>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</si>
  <si>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</si>
  <si>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</si>
  <si>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</si>
  <si>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</si>
  <si>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</si>
  <si>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</si>
  <si>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</si>
  <si>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</si>
  <si>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</si>
  <si>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</si>
  <si>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</si>
  <si>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</si>
  <si>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</si>
  <si>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</si>
  <si>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</si>
  <si>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</si>
  <si>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</si>
  <si>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</si>
  <si>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</si>
  <si>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</si>
  <si>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</si>
  <si>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</si>
  <si>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</si>
  <si>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</si>
  <si>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</si>
  <si>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</si>
  <si>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</si>
  <si>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</si>
  <si>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</si>
  <si>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</si>
  <si>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</si>
  <si>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</si>
  <si>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</si>
  <si>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</si>
  <si>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</si>
  <si>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</si>
  <si>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</si>
  <si>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</si>
  <si>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</si>
  <si>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</si>
  <si>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</si>
  <si>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</si>
  <si>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</si>
  <si>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</si>
  <si>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</si>
  <si>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</si>
  <si>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</si>
  <si>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</si>
  <si>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</si>
  <si>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</si>
  <si>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</si>
  <si>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</si>
  <si>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</si>
  <si>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</si>
  <si>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</si>
  <si>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</si>
  <si>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</si>
  <si>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</si>
  <si>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</si>
  <si>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</si>
  <si>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</si>
  <si>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</si>
  <si>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</si>
  <si>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</si>
  <si>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</si>
  <si>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</si>
  <si>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</si>
  <si>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</si>
  <si>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</si>
  <si>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</si>
  <si>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</si>
  <si>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</si>
  <si>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</si>
  <si>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</si>
  <si>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</si>
  <si>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</si>
  <si>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</si>
  <si>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</si>
  <si>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</si>
  <si>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</si>
  <si>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</si>
  <si>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</si>
  <si>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</si>
  <si>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</si>
  <si>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</si>
  <si>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</si>
  <si>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</si>
  <si>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</si>
  <si>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</si>
  <si>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</si>
  <si>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</si>
  <si>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</si>
  <si>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</si>
  <si>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</si>
  <si>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</si>
  <si>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</si>
  <si>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</si>
  <si>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</si>
  <si>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</si>
  <si>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</si>
  <si>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</si>
  <si>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</si>
  <si>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</si>
  <si>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</si>
  <si>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</si>
  <si>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</si>
  <si>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</si>
  <si>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</si>
  <si>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</si>
  <si>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</si>
  <si>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</si>
  <si>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</si>
  <si>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</si>
  <si>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</si>
  <si>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</si>
  <si>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</si>
  <si>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</si>
  <si>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</si>
  <si>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</si>
  <si>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</si>
  <si>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</si>
  <si>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</si>
  <si>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</si>
  <si>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</si>
  <si>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</si>
  <si>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</si>
  <si>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</si>
  <si>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</si>
  <si>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</si>
  <si>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</si>
  <si>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</si>
  <si>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</si>
  <si>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</si>
  <si>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</si>
  <si>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</si>
  <si>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</si>
  <si>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</si>
  <si>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</si>
  <si>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</si>
  <si>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</si>
  <si>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</si>
  <si>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</si>
  <si>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</si>
  <si>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</si>
  <si>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</si>
  <si>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</si>
  <si>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</si>
  <si>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</si>
  <si>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</si>
  <si>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</si>
  <si>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</si>
  <si>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</si>
  <si>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</si>
  <si>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</si>
  <si>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</si>
  <si>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</si>
  <si>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</si>
  <si>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</si>
  <si>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</si>
  <si>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</si>
  <si>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</si>
  <si>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</si>
  <si>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</si>
  <si>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</si>
  <si>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</si>
  <si>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</si>
  <si>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</si>
  <si>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</si>
  <si>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</si>
  <si>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</si>
  <si>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</si>
  <si>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</si>
  <si>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</si>
  <si>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</si>
  <si>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</si>
  <si>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</si>
  <si>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</si>
  <si>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</si>
  <si>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</si>
  <si>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</si>
  <si>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</si>
  <si>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</si>
  <si>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</si>
  <si>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</si>
  <si>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</si>
  <si>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</si>
  <si>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</si>
  <si>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</si>
  <si>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</si>
  <si>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</si>
  <si>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</si>
  <si>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</si>
  <si>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</si>
  <si>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</si>
  <si>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</si>
  <si>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</si>
  <si>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</si>
  <si>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</si>
  <si>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</si>
  <si>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</si>
  <si>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</si>
  <si>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</si>
  <si>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</si>
  <si>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</si>
  <si>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</si>
  <si>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</si>
  <si>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</si>
  <si>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</si>
  <si>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</si>
  <si>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</si>
  <si>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</si>
  <si>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</si>
  <si>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</si>
  <si>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</si>
  <si>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</si>
  <si>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</si>
  <si>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</si>
  <si>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</si>
  <si>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</si>
  <si>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</si>
  <si>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</si>
  <si>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</si>
  <si>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</si>
  <si>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</si>
  <si>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</si>
  <si>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</si>
  <si>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</si>
  <si>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</si>
  <si>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</si>
  <si>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</si>
  <si>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</si>
  <si>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</si>
  <si>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</si>
  <si>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</si>
  <si>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</si>
  <si>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</si>
  <si>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</si>
  <si>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</si>
  <si>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</si>
  <si>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</si>
  <si>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</si>
  <si>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</si>
  <si>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</si>
  <si>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</si>
  <si>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</si>
  <si>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</si>
  <si>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</si>
  <si>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</si>
  <si>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</si>
  <si>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</si>
  <si>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</si>
  <si>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</si>
  <si>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</si>
  <si>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</si>
  <si>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</si>
  <si>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</si>
  <si>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</si>
  <si>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</si>
  <si>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</si>
  <si>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</si>
  <si>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</si>
  <si>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</si>
  <si>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</si>
  <si>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</si>
  <si>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</si>
  <si>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</si>
  <si>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</si>
  <si>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</si>
  <si>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</si>
  <si>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</si>
  <si>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</si>
  <si>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</si>
  <si>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</si>
  <si>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</si>
  <si>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</si>
  <si>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</si>
  <si>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</si>
  <si>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</si>
  <si>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</si>
  <si>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</si>
  <si>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</si>
  <si>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</si>
  <si>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</si>
  <si>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</si>
  <si>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</si>
  <si>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</si>
  <si>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</si>
  <si>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</si>
  <si>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</si>
  <si>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No Pcm</t>
  </si>
  <si>
    <t xml:space="preserve">sceco blackout and team securing hUB Site </t>
  </si>
  <si>
    <t>PCM-20251207-00001917</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</si>
  <si>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</si>
  <si>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</si>
  <si>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</si>
  <si>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</si>
  <si>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</si>
  <si>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</si>
  <si>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</si>
  <si>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</si>
  <si>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</si>
  <si>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</si>
  <si>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</si>
  <si>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</si>
  <si>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</si>
  <si>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</si>
  <si>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</si>
  <si>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</si>
  <si>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</si>
  <si>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</si>
  <si>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</si>
  <si>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</si>
  <si>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PCM-20251207-00002318</t>
  </si>
  <si>
    <t xml:space="preserve">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</si>
</sst>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164" fontId="25" fillId="10" borderId="8" xfId="0" applyNumberFormat="1" applyFont="1" applyFill="1" applyBorder="1" applyAlignment="1">
      <alignment horizontal="center" vertical="center"/>
    </xf>
    <xf numFmtId="22"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4" totalsRowShown="0" headerRowDxfId="62" dataDxfId="61" headerRowBorderDxfId="59" tableBorderDxfId="60">
  <autoFilter ref="A1:L9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6" totalsRowShown="0" headerRowDxfId="13" tableBorderDxfId="12">
  <autoFilter ref="A1:L39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336.02391759258899</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45998.972343518515</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45998.972343518515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45998.972343518515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45998.972343518515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45998.972343518515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45998.972343518515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45998.972343518515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45998.972343518515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45998.972343518515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45998.972343518515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45998.972343518515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45998.972343518515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45998.972343518515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45998.972343518515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45998.972343518515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45998.972343518515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45998.972343518515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45998.972343518515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45998.972343518515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45998.972343518515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45998.972343518515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45998.972343518515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45998.972343518515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45998.972343518515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45998.972343518515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45998.972343518515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45998.972343518515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45998.972343518515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45998.972343518515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45998.972343518515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45998.972343518515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45998.972343518515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45998.972343518515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45998.972343518515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45998.972343518515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45998.972343518515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45998.972343518515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45998.972343518515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45998.972343518515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45998.972343518515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45998.972343518515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45998.972343518515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45998.972343518515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45998.972343518515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45998.972343518515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45998.972343518515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45998.972343518515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45998.972343518515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45998.972343518515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45998.972343518515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45998.972343518515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45998.972343518515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45998.972343518515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45998.972343518515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45998.972343518515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45998.972343518515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45998.972343518515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45998.972343518515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45998.972343518515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45998.972343518515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45998.972343518515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45998.972343518515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45998.972343518515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45998.972343518515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45998.972343518515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45998.972343518515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45998.972343518515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45998.972343518515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45998.972343518515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45998.972343518515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45998.972343518515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45998.972343518515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45998.972343518515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45998.972343518515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45998.972343518515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45998.972343518515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45998.972343518515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45998.972343518515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45998.972343518515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45998.972343518515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45998.972343518515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45998.972343518515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45998.972343518515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45998.972343518515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45998.972343518515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45998.972343518515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45998.972343518515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45998.972343518515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45998.972343518515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45998.972343518515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45998.972343518515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45998.972343518515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45998.972343518515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45998.972343518515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45998.972343518515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45998.972343518515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45998.972343518515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45998.972343518515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45998.972343518515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45998.972343518515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45998.972343518515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45998.972343518515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45998.972343518515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45998.972343518515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45998.972343518515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45998.972343518515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45998.972343518515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45998.972343518515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45998.972343518515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45998.972343518515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45998.972343518515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45998.972343518515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45998.972343518515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45998.972343518515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45998.972343518515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45998.972343518515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45998.972343518515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45998.972343518515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45998.972343518515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45998.972343518515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45998.972343518515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45998.972343518515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45998.972343518515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45998.972343518515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45998.972343518515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45998.972343518515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45998.972343518515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45998.972343518515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45998.972343518515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45998.972343518515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45998.972343518515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45998.972343518515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45998.972343518515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45998.972343518515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45998.972343518515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45998.972343518515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45998.972343518515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45998.972343518515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45998.972343518515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45998.972343518515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45998.972343518515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45998.972343518515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45998.972343518515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45998.972343518515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45998.972343518515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45998.972343518515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45998.972343518515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45998.972343518515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45998.972343518515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45998.972343518515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45998.972343518515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45998.972343518515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45998.972343518515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45998.972343518515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45998.972343518515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45998.972343518515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45998.972343518515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45998.972343518515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45998.972343518515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45998.972343518515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45998.972343518515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45998.972343518515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45998.972343518515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45998.972343518515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45998.972343518515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45998.972343518515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45998.972343518515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45998.972343518515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45998.972343518515</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45998.972343518515</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45998.972343518515</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45998.972343518515</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45998.972343518515</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45998.972343518515</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45998.972343518515</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45998.972343518515</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45998.972343518515</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45998.972343518515</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D77007AB-5390-45D0-8730-E16584E29576}"/>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workbookViewId="0">
      <selection activeCell="J7" sqref="J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173.97250555555365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14.584924537033658</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1.616961574072775</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ca="1">IFERROR(NOW()-F6,"-")</f>
        <v>5.1695370369998273E-2</v>
      </c>
      <c r="H6" s="97">
        <v>45998.915729166663</v>
      </c>
      <c r="I6" s="18" t="str">
        <f>IFERROR(VLOOKUP(D6,DB!A:F,6,0),"")</f>
        <v>Power cube</v>
      </c>
      <c r="J6" s="18" t="str">
        <f>IFERROR(VLOOKUP(D6,DB!A:G,7,0),"")</f>
        <v>Good+No BB Design</v>
      </c>
      <c r="K6" s="82" t="s">
        <v>39120</v>
      </c>
      <c r="L6" s="18" t="str">
        <f>IFERROR(VLOOKUP(D6,DB!A:I,9,0),"")</f>
        <v>Latis</v>
      </c>
    </row>
    <row r="7" spans="1:12" ht="31.5" customHeight="1">
      <c r="A7" s="96"/>
      <c r="B7" s="18" t="str">
        <f>IFERROR(VLOOKUP(D7,DB!A:K,11,0),"")</f>
        <v/>
      </c>
      <c r="C7" s="18"/>
      <c r="D7" s="18"/>
      <c r="E7" s="81"/>
      <c r="F7" s="97"/>
      <c r="G7" s="98">
        <f ca="1">IFERROR(NOW()-F7,"-")</f>
        <v>45998.972343518515</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45998.972343518515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45998.972343518515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45998.972343518515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45998.972343518515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45998.972343518515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45998.972343518515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45998.972343518515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45998.972343518515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45998.972343518515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45998.972343518515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45998.972343518515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45998.972343518515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45998.972343518515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45998.972343518515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45998.972343518515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45998.972343518515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45998.972343518515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45998.972343518515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45998.972343518515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45998.972343518515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45998.972343518515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45998.972343518515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45998.972343518515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45998.972343518515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45998.972343518515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45998.972343518515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45998.972343518515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45998.972343518515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45998.972343518515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45998.972343518515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45998.972343518515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45998.972343518515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45998.972343518515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45998.972343518515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45998.972343518515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45998.972343518515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45998.972343518515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45998.972343518515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45998.972343518515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45998.972343518515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45998.972343518515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45998.972343518515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45998.972343518515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45998.972343518515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45998.972343518515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45998.972343518515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45998.972343518515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45998.972343518515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45998.972343518515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45998.972343518515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45998.972343518515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45998.972343518515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45998.972343518515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45998.972343518515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45998.972343518515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45998.972343518515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45998.972343518515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45998.972343518515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45998.972343518515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45998.972343518515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45998.972343518515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45998.972343518515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45998.972343518515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45998.972343518515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45998.972343518515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45998.972343518515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45998.972343518515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45998.972343518515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45998.972343518515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45998.972343518515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45998.972343518515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45998.972343518515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45998.972343518515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45998.972343518515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45998.972343518515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45998.972343518515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45998.972343518515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45998.972343518515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45998.972343518515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45998.972343518515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45998.972343518515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45998.972343518515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45998.972343518515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45998.972343518515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45998.972343518515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45998.972343518515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45998.972343518515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45998.972343518515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45998.972343518515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45998.972343518515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45998.972343518515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45998.972343518515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45998.972343518515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45998.972343518515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45998.972343518515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45998.972343518515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45998.972343518515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45998.972343518515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45998.972343518515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45998.972343518515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45998.972343518515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45998.972343518515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45998.972343518515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45998.972343518515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45998.972343518515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45998.972343518515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45998.972343518515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45998.972343518515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45998.972343518515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45998.972343518515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45998.972343518515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45998.972343518515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45998.972343518515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45998.972343518515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45998.972343518515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45998.972343518515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45998.972343518515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45998.972343518515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45998.972343518515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45998.972343518515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45998.972343518515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45998.972343518515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45998.972343518515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45998.972343518515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45998.972343518515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45998.972343518515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45998.972343518515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45998.972343518515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45998.972343518515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45998.972343518515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45998.972343518515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45998.972343518515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45998.972343518515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45998.972343518515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45998.972343518515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45998.972343518515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45998.972343518515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45998.972343518515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45998.972343518515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45998.972343518515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45998.972343518515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45998.972343518515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45998.972343518515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45998.972343518515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45998.972343518515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45998.972343518515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45998.972343518515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45998.972343518515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45998.972343518515</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45998.972343518515</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45998.972343518515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45998.972343518515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45998.972343518515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45998.972343518515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45998.972343518515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45998.972343518515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45998.972343518515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45998.972343518515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45998.972343518515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45998.972343518515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45998.972343518515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45998.972343518515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45998.972343518515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45998.972343518515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45998.972343518515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45998.972343518515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45998.972343518515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45998.972343518515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45998.972343518515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45998.972343518515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45998.972343518515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45998.972343518515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45998.972343518515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45998.972343518515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45998.972343518515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45998.972343518515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45998.972343518515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45998.972343518515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45998.972343518515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45998.972343518515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45998.972343518515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45998.972343518515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45998.972343518515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45998.972343518515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45998.972343518515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45998.972343518515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45998.972343518515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45998.972343518515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45998.972343518515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45998.972343518515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45998.972343518515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45998.972343518515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45998.972343518515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45998.972343518515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45998.972343518515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45998.972343518515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45998.972343518515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45998.972343518515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45998.972343518515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45998.972343518515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45998.972343518515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45998.972343518515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45998.972343518515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45998.972343518515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45998.972343518515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45998.972343518515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45998.972343518515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45998.972343518515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45998.972343518515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45998.972343518515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45998.972343518515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45998.972343518515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45998.972343518515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45998.972343518515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45998.972343518515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45998.972343518515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45998.972343518515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45998.972343518515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45998.972343518515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45998.972343518515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45998.972343518515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45998.972343518515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45998.972343518515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45998.972343518515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45998.972343518515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45998.972343518515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45998.972343518515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45998.972343518515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45998.972343518515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45998.972343518515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45998.972343518515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45998.972343518515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45998.972343518515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45998.972343518515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45998.972343518515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45998.972343518515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45998.972343518515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45998.972343518515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45998.972343518515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45998.972343518515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45998.972343518515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45998.972343518515</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45998.972343518515</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45998.972343518515</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45998.972343518515</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45998.972343518515</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45998.972343518515</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45998.972343518515</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45998.972343518515</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45998.972343518515</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45998.972343518515</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45998.972343518515</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45998.972343518515</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45998.972343518515</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45998.972343518515</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45998.972343518515</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45998.972343518515</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45998.972343518515</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45998.972343518515</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4"/>
  <sheetViews>
    <sheetView tabSelected="1" workbookViewId="0">
      <selection activeCell="K3" sqref="K3"/>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39121</v>
      </c>
      <c r="B2" s="58" t="str">
        <f>IFERROR(VLOOKUP(D2,DB!A:K,11,0),"")</f>
        <v>R3</v>
      </c>
      <c r="C2" s="18">
        <v>4</v>
      </c>
      <c r="D2" s="18" t="s">
        <v>25104</v>
      </c>
      <c r="E2" s="18" t="s">
        <v>39106</v>
      </c>
      <c r="F2" s="20"/>
      <c r="G2" s="155">
        <f ca="1">IFERROR(NOW()-F2,"-")</f>
        <v>45998.972343518515</v>
      </c>
      <c r="H2" s="22">
        <v>45998.510266203702</v>
      </c>
      <c r="I2" s="19" t="str">
        <f>IFERROR(VLOOKUP(D2,DB!A:F,6,0),"")</f>
        <v>SCECO</v>
      </c>
      <c r="J2" s="18" t="str">
        <f>IFERROR(VLOOKUP(D2,DB!A:G,7,0),"")</f>
        <v>Vandalized</v>
      </c>
      <c r="K2" s="42" t="s">
        <v>39122</v>
      </c>
      <c r="L2" s="23" t="str">
        <f>IFERROR(VLOOKUP(D2,DB!A:I,9,0),"")</f>
        <v>Latis</v>
      </c>
    </row>
    <row r="3" spans="1:13" ht="15" customHeight="1">
      <c r="A3" s="156" t="s">
        <v>39123</v>
      </c>
      <c r="B3" s="58" t="str">
        <f>IFERROR(VLOOKUP(D3,DB!A:K,11,0),"")</f>
        <v>R3</v>
      </c>
      <c r="C3" s="18">
        <v>1</v>
      </c>
      <c r="D3" s="154" t="s">
        <v>19779</v>
      </c>
      <c r="E3" s="18" t="s">
        <v>39106</v>
      </c>
      <c r="F3" s="22">
        <v>45998.760289351849</v>
      </c>
      <c r="G3" s="21">
        <f t="shared" ref="G3" ca="1" si="0">IFERROR(NOW()-F3,"-")</f>
        <v>0.21205416666634846</v>
      </c>
      <c r="H3" s="22">
        <v>45998.755266203705</v>
      </c>
      <c r="I3" s="19" t="str">
        <f>IFERROR(VLOOKUP(D3,DB!A:F,6,0),"")</f>
        <v>SCECO</v>
      </c>
      <c r="J3" s="18" t="str">
        <f>IFERROR(VLOOKUP(D3,DB!A:G,7,0),"")</f>
        <v>Good</v>
      </c>
      <c r="K3" s="42" t="s">
        <v>39122</v>
      </c>
      <c r="L3" s="23" t="str">
        <f>IFERROR(VLOOKUP(D3,DB!A:I,9,0),"")</f>
        <v>Latis</v>
      </c>
    </row>
    <row r="4" spans="1:13" ht="15" customHeight="1">
      <c r="A4" s="19"/>
      <c r="B4" s="58" t="str">
        <f>IFERROR(VLOOKUP(D4,DB!A:K,11,0),"")</f>
        <v/>
      </c>
      <c r="C4" s="18"/>
      <c r="D4" s="154"/>
      <c r="E4" s="18"/>
      <c r="F4" s="20"/>
      <c r="G4" s="21">
        <f t="shared" ref="G4:G67" ca="1" si="1">IFERROR(NOW()-F4,"-")</f>
        <v>45998.972343518515</v>
      </c>
      <c r="H4"/>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1"/>
        <v>45998.972343518515</v>
      </c>
      <c r="H5" s="22"/>
      <c r="I5" s="19" t="str">
        <f>IFERROR(VLOOKUP(D5,DB!A:F,6,0),"")</f>
        <v/>
      </c>
      <c r="J5" s="18" t="str">
        <f>IFERROR(VLOOKUP(D5,DB!A:G,7,0),"")</f>
        <v/>
      </c>
      <c r="K5" s="42"/>
      <c r="L5" s="23" t="str">
        <f>IFERROR(VLOOKUP(D5,DB!A:I,9,0),"")</f>
        <v/>
      </c>
    </row>
    <row r="6" spans="1:13" ht="15" customHeight="1">
      <c r="A6" s="19"/>
      <c r="B6" s="58" t="str">
        <f>IFERROR(VLOOKUP(D6,DB!A:K,11,0),"")</f>
        <v/>
      </c>
      <c r="C6" s="18"/>
      <c r="D6" s="154"/>
      <c r="E6" s="18"/>
      <c r="F6" s="20"/>
      <c r="G6" s="21">
        <f t="shared" ca="1" si="1"/>
        <v>45998.972343518515</v>
      </c>
      <c r="H6" s="22"/>
      <c r="I6" s="19" t="str">
        <f>IFERROR(VLOOKUP(D6,DB!A:F,6,0),"")</f>
        <v/>
      </c>
      <c r="J6" s="18" t="str">
        <f>IFERROR(VLOOKUP(D6,DB!A:G,7,0),"")</f>
        <v/>
      </c>
      <c r="K6" s="42"/>
      <c r="L6" s="23" t="str">
        <f>IFERROR(VLOOKUP(D6,DB!A:I,9,0),"")</f>
        <v/>
      </c>
    </row>
    <row r="7" spans="1:13" ht="15" customHeight="1">
      <c r="A7" s="19"/>
      <c r="B7" s="58" t="str">
        <f>IFERROR(VLOOKUP(D7,DB!A:K,11,0),"")</f>
        <v/>
      </c>
      <c r="C7" s="18"/>
      <c r="D7" s="154"/>
      <c r="E7" s="18"/>
      <c r="F7" s="20"/>
      <c r="G7" s="21">
        <f t="shared" ca="1" si="1"/>
        <v>45998.972343518515</v>
      </c>
      <c r="H7" s="22"/>
      <c r="I7" s="19" t="str">
        <f>IFERROR(VLOOKUP(D7,DB!A:F,6,0),"")</f>
        <v/>
      </c>
      <c r="J7" s="18" t="str">
        <f>IFERROR(VLOOKUP(D7,DB!A:G,7,0),"")</f>
        <v/>
      </c>
      <c r="K7" s="42"/>
      <c r="L7" s="23" t="str">
        <f>IFERROR(VLOOKUP(D7,DB!A:I,9,0),"")</f>
        <v/>
      </c>
    </row>
    <row r="8" spans="1:13" ht="15" customHeight="1">
      <c r="A8" s="19"/>
      <c r="B8" s="58" t="str">
        <f>IFERROR(VLOOKUP(D8,DB!A:K,11,0),"")</f>
        <v/>
      </c>
      <c r="C8" s="18"/>
      <c r="D8" s="154"/>
      <c r="E8" s="18"/>
      <c r="F8" s="20"/>
      <c r="G8" s="21">
        <f t="shared" ca="1" si="1"/>
        <v>45998.972343518515</v>
      </c>
      <c r="H8" s="22"/>
      <c r="I8" s="19" t="str">
        <f>IFERROR(VLOOKUP(D8,DB!A:F,6,0),"")</f>
        <v/>
      </c>
      <c r="J8" s="18" t="str">
        <f>IFERROR(VLOOKUP(D8,DB!A:G,7,0),"")</f>
        <v/>
      </c>
      <c r="K8" s="42"/>
      <c r="L8" s="23" t="str">
        <f>IFERROR(VLOOKUP(D8,DB!A:I,9,0),"")</f>
        <v/>
      </c>
    </row>
    <row r="9" spans="1:13" ht="15" customHeight="1">
      <c r="A9" s="19"/>
      <c r="B9" s="58" t="str">
        <f>IFERROR(VLOOKUP(D9,DB!A:K,11,0),"")</f>
        <v/>
      </c>
      <c r="C9" s="18"/>
      <c r="D9" s="153"/>
      <c r="E9" s="18"/>
      <c r="F9" s="20"/>
      <c r="G9" s="21">
        <f t="shared" ca="1" si="1"/>
        <v>45998.972343518515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45998.972343518515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45998.972343518515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45998.972343518515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45998.972343518515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45998.972343518515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45998.972343518515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45998.972343518515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45998.972343518515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45998.972343518515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45998.972343518515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45998.972343518515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45998.972343518515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45998.972343518515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45998.972343518515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45998.972343518515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45998.972343518515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45998.972343518515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45998.972343518515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45998.972343518515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45998.972343518515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45998.972343518515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45998.972343518515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45998.972343518515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45998.972343518515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45998.972343518515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45998.972343518515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45998.972343518515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45998.972343518515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45998.972343518515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45998.972343518515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45998.972343518515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45998.972343518515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45998.972343518515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45998.972343518515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45998.972343518515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45998.972343518515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45998.972343518515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45998.972343518515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45998.972343518515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45998.972343518515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45998.972343518515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45998.972343518515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45998.972343518515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45998.972343518515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45998.972343518515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45998.972343518515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45998.972343518515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45998.972343518515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45998.972343518515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45998.972343518515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45998.972343518515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45998.972343518515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45998.972343518515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45998.972343518515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45998.972343518515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45998.972343518515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45998.972343518515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45998.972343518515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ref="G68:G131" ca="1" si="2">IFERROR(NOW()-F68,"-")</f>
        <v>45998.972343518515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45998.972343518515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45998.972343518515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45998.972343518515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45998.972343518515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45998.972343518515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45998.972343518515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45998.972343518515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45998.972343518515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45998.972343518515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45998.972343518515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45998.972343518515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45998.972343518515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45998.972343518515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45998.972343518515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45998.972343518515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45998.972343518515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45998.972343518515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45998.972343518515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45998.972343518515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45998.972343518515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45998.972343518515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45998.972343518515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45998.972343518515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45998.972343518515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45998.972343518515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45998.972343518515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45998.972343518515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45998.972343518515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45998.972343518515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45998.972343518515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45998.972343518515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45998.972343518515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45998.972343518515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45998.972343518515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45998.972343518515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45998.972343518515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45998.972343518515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45998.972343518515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45998.972343518515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45998.972343518515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45998.972343518515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45998.972343518515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45998.972343518515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45998.972343518515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45998.972343518515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45998.972343518515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45998.972343518515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45998.972343518515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45998.972343518515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45998.972343518515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45998.972343518515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45998.972343518515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45998.972343518515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45998.972343518515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45998.972343518515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45998.972343518515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45998.972343518515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45998.972343518515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45998.972343518515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45998.972343518515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45998.972343518515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45998.972343518515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45998.972343518515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ref="G132:G195" ca="1" si="3">IFERROR(NOW()-F132,"-")</f>
        <v>45998.972343518515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45998.972343518515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45998.972343518515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45998.972343518515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45998.972343518515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45998.972343518515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45998.972343518515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45998.972343518515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45998.972343518515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45998.972343518515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45998.972343518515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45998.972343518515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45998.972343518515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45998.972343518515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45998.972343518515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45998.972343518515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45998.972343518515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45998.972343518515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45998.972343518515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45998.972343518515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45998.972343518515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45998.972343518515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45998.972343518515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45998.972343518515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45998.972343518515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45998.972343518515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45998.972343518515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45998.972343518515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45998.972343518515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45998.972343518515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45998.972343518515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45998.972343518515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45998.972343518515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45998.972343518515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45998.972343518515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45998.972343518515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45998.972343518515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45998.972343518515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45998.972343518515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45998.972343518515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45998.972343518515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45998.972343518515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45998.972343518515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45998.972343518515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45998.972343518515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45998.972343518515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45998.972343518515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45998.972343518515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45998.972343518515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45998.972343518515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45998.972343518515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45998.972343518515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45998.972343518515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45998.972343518515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45998.972343518515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45998.972343518515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45998.972343518515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45998.972343518515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45998.972343518515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45998.972343518515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45998.972343518515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45998.972343518515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45998.972343518515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45998.972343518515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ref="G196:G259" ca="1" si="4">IFERROR(NOW()-F196,"-")</f>
        <v>45998.972343518515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45998.972343518515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45998.972343518515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45998.972343518515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45998.972343518515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45998.972343518515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45998.972343518515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45998.972343518515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45998.972343518515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45998.972343518515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45998.972343518515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45998.972343518515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45998.972343518515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45998.972343518515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45998.972343518515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45998.972343518515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45998.972343518515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45998.972343518515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45998.972343518515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45998.972343518515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45998.972343518515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45998.972343518515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45998.972343518515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45998.972343518515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45998.972343518515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45998.972343518515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45998.972343518515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45998.972343518515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45998.972343518515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45998.972343518515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45998.972343518515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45998.972343518515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45998.972343518515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45998.972343518515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45998.972343518515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45998.972343518515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45998.972343518515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45998.972343518515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45998.972343518515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45998.972343518515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45998.972343518515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45998.972343518515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45998.972343518515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45998.972343518515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45998.972343518515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45998.972343518515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45998.972343518515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45998.972343518515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45998.972343518515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45998.972343518515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45998.972343518515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45998.972343518515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45998.972343518515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45998.972343518515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45998.972343518515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45998.972343518515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45998.972343518515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45998.972343518515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45998.972343518515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45998.972343518515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45998.972343518515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45998.972343518515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45998.972343518515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45998.972343518515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ref="G260:G323" ca="1" si="5">IFERROR(NOW()-F260,"-")</f>
        <v>45998.972343518515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45998.972343518515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45998.972343518515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45998.972343518515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45998.972343518515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45998.972343518515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45998.972343518515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45998.972343518515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45998.972343518515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45998.972343518515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45998.972343518515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45998.972343518515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45998.972343518515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45998.972343518515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45998.972343518515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45998.972343518515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45998.972343518515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45998.972343518515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45998.972343518515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45998.972343518515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45998.972343518515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45998.972343518515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45998.972343518515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45998.972343518515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45998.972343518515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45998.972343518515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45998.972343518515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45998.972343518515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45998.972343518515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45998.972343518515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45998.972343518515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45998.972343518515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45998.972343518515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45998.972343518515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45998.972343518515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45998.972343518515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45998.972343518515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45998.972343518515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45998.972343518515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45998.972343518515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45998.972343518515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45998.972343518515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45998.972343518515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45998.972343518515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45998.972343518515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45998.972343518515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45998.972343518515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45998.972343518515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45998.972343518515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45998.972343518515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45998.972343518515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45998.972343518515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45998.972343518515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45998.972343518515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45998.972343518515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45998.972343518515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45998.972343518515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45998.972343518515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45998.972343518515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45998.972343518515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45998.972343518515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45998.972343518515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45998.972343518515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45998.972343518515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ref="G324:G387" ca="1" si="6">IFERROR(NOW()-F324,"-")</f>
        <v>45998.972343518515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45998.972343518515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45998.972343518515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45998.972343518515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45998.972343518515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45998.972343518515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45998.972343518515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45998.972343518515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45998.972343518515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45998.972343518515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45998.972343518515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45998.972343518515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45998.972343518515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45998.972343518515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45998.972343518515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45998.972343518515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45998.972343518515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45998.972343518515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45998.972343518515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45998.972343518515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45998.972343518515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45998.972343518515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45998.972343518515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45998.972343518515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45998.972343518515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45998.972343518515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45998.972343518515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45998.972343518515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45998.972343518515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45998.972343518515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45998.972343518515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45998.972343518515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45998.972343518515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45998.972343518515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45998.972343518515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45998.972343518515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45998.972343518515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45998.972343518515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45998.972343518515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45998.972343518515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45998.972343518515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45998.972343518515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45998.972343518515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45998.972343518515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45998.972343518515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45998.972343518515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45998.972343518515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45998.972343518515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45998.972343518515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45998.972343518515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45998.972343518515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45998.972343518515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45998.972343518515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45998.972343518515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45998.972343518515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45998.972343518515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45998.972343518515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45998.972343518515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45998.972343518515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45998.972343518515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45998.972343518515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45998.972343518515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45998.972343518515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45998.972343518515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ref="G388:G451" ca="1" si="7">IFERROR(NOW()-F388,"-")</f>
        <v>45998.972343518515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45998.972343518515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45998.972343518515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45998.972343518515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45998.972343518515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45998.972343518515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45998.972343518515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45998.972343518515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45998.972343518515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45998.972343518515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45998.972343518515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45998.972343518515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45998.972343518515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45998.972343518515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45998.972343518515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45998.972343518515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45998.972343518515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45998.972343518515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45998.972343518515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45998.972343518515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45998.972343518515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45998.972343518515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45998.972343518515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45998.972343518515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45998.972343518515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45998.972343518515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45998.972343518515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45998.972343518515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45998.972343518515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45998.972343518515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45998.972343518515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45998.972343518515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45998.972343518515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45998.972343518515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45998.972343518515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45998.972343518515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45998.972343518515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45998.972343518515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45998.972343518515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45998.972343518515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45998.972343518515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45998.972343518515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45998.972343518515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45998.972343518515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45998.972343518515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45998.972343518515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45998.972343518515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45998.972343518515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45998.972343518515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45998.972343518515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45998.972343518515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45998.972343518515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45998.972343518515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45998.972343518515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45998.972343518515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45998.972343518515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45998.972343518515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45998.972343518515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45998.972343518515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45998.972343518515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45998.972343518515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45998.972343518515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45998.972343518515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45998.972343518515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ref="G452:G515" ca="1" si="8">IFERROR(NOW()-F452,"-")</f>
        <v>45998.972343518515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45998.972343518515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45998.972343518515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45998.972343518515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45998.972343518515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45998.972343518515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45998.972343518515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45998.972343518515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45998.972343518515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45998.972343518515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45998.972343518515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45998.972343518515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45998.972343518515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45998.972343518515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45998.972343518515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45998.972343518515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45998.972343518515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45998.972343518515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45998.972343518515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45998.972343518515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45998.972343518515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45998.972343518515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45998.972343518515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45998.972343518515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45998.972343518515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45998.972343518515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45998.972343518515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45998.972343518515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45998.972343518515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45998.972343518515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45998.972343518515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45998.972343518515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45998.972343518515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45998.972343518515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45998.972343518515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45998.972343518515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45998.972343518515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45998.972343518515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45998.972343518515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45998.972343518515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45998.972343518515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45998.972343518515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45998.972343518515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45998.972343518515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45998.972343518515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45998.972343518515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45998.972343518515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45998.972343518515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45998.972343518515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45998.972343518515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45998.972343518515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45998.972343518515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45998.972343518515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45998.972343518515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45998.972343518515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45998.972343518515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45998.972343518515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45998.972343518515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45998.972343518515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45998.972343518515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45998.972343518515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45998.972343518515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45998.972343518515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45998.972343518515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ref="G516:G579" ca="1" si="9">IFERROR(NOW()-F516,"-")</f>
        <v>45998.972343518515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45998.972343518515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45998.972343518515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45998.972343518515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45998.972343518515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45998.972343518515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45998.972343518515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45998.972343518515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45998.972343518515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45998.972343518515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45998.972343518515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45998.972343518515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45998.972343518515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45998.972343518515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45998.972343518515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45998.972343518515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45998.972343518515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45998.972343518515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45998.972343518515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45998.972343518515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45998.972343518515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45998.972343518515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45998.972343518515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45998.972343518515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45998.972343518515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45998.972343518515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45998.972343518515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45998.972343518515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45998.972343518515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45998.972343518515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45998.972343518515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45998.972343518515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45998.972343518515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45998.972343518515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45998.972343518515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45998.972343518515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45998.972343518515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45998.972343518515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45998.972343518515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45998.972343518515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45998.972343518515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45998.972343518515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45998.972343518515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45998.972343518515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45998.972343518515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45998.972343518515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45998.972343518515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45998.972343518515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45998.972343518515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45998.972343518515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45998.972343518515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45998.972343518515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45998.972343518515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45998.972343518515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45998.972343518515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45998.972343518515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45998.972343518515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45998.972343518515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45998.972343518515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45998.972343518515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45998.972343518515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45998.972343518515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45998.972343518515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45998.972343518515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ref="G580:G643" ca="1" si="10">IFERROR(NOW()-F580,"-")</f>
        <v>45998.972343518515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45998.972343518515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45998.972343518515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45998.972343518515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45998.972343518515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45998.972343518515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45998.972343518515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45998.972343518515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45998.972343518515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45998.972343518515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45998.972343518515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45998.972343518515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45998.972343518515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45998.972343518515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45998.972343518515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45998.972343518515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45998.972343518515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45998.972343518515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45998.972343518515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45998.972343518515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45998.972343518515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45998.972343518515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45998.972343518515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45998.972343518515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45998.972343518515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45998.972343518515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45998.972343518515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45998.972343518515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45998.972343518515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45998.972343518515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45998.972343518515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45998.972343518515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45998.972343518515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45998.972343518515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45998.972343518515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45998.972343518515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45998.972343518515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45998.972343518515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45998.972343518515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45998.972343518515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45998.972343518515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45998.972343518515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45998.972343518515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45998.972343518515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45998.972343518515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45998.972343518515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45998.972343518515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45998.972343518515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45998.972343518515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45998.972343518515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45998.972343518515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45998.972343518515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45998.972343518515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45998.972343518515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45998.972343518515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45998.972343518515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45998.972343518515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45998.972343518515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45998.972343518515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45998.972343518515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45998.972343518515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45998.972343518515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45998.972343518515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45998.972343518515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ref="G644:G707" ca="1" si="11">IFERROR(NOW()-F644,"-")</f>
        <v>45998.972343518515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45998.972343518515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45998.972343518515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45998.972343518515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45998.972343518515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45998.972343518515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45998.972343518515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45998.972343518515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45998.972343518515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45998.972343518515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45998.972343518515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45998.972343518515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45998.972343518515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45998.972343518515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45998.972343518515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45998.972343518515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45998.972343518515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45998.972343518515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45998.972343518515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45998.972343518515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45998.972343518515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45998.972343518515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45998.972343518515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45998.972343518515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45998.972343518515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45998.972343518515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45998.972343518515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45998.972343518515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45998.972343518515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45998.972343518515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45998.972343518515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45998.972343518515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45998.972343518515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45998.972343518515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45998.972343518515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45998.972343518515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45998.972343518515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45998.972343518515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45998.972343518515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45998.972343518515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45998.972343518515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45998.972343518515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45998.972343518515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45998.972343518515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45998.972343518515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45998.972343518515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45998.972343518515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45998.972343518515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45998.972343518515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45998.972343518515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45998.972343518515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45998.972343518515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45998.972343518515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45998.972343518515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45998.972343518515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45998.972343518515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45998.972343518515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45998.972343518515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45998.972343518515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45998.972343518515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45998.972343518515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45998.972343518515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45998.972343518515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45998.972343518515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ref="G708:G771" ca="1" si="12">IFERROR(NOW()-F708,"-")</f>
        <v>45998.972343518515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45998.972343518515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45998.972343518515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45998.972343518515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45998.972343518515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45998.972343518515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45998.972343518515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45998.972343518515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45998.972343518515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45998.972343518515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45998.972343518515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45998.972343518515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45998.972343518515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45998.972343518515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45998.972343518515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45998.972343518515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45998.972343518515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45998.972343518515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45998.972343518515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45998.972343518515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45998.972343518515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45998.972343518515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45998.972343518515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45998.972343518515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45998.972343518515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45998.972343518515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45998.972343518515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45998.972343518515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45998.972343518515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45998.972343518515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45998.972343518515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45998.972343518515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45998.972343518515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45998.972343518515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45998.972343518515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45998.972343518515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45998.972343518515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45998.972343518515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45998.972343518515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45998.972343518515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45998.972343518515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45998.972343518515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45998.972343518515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45998.972343518515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45998.972343518515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45998.972343518515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45998.972343518515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45998.972343518515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45998.972343518515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45998.972343518515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45998.972343518515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45998.972343518515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45998.972343518515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45998.972343518515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45998.972343518515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45998.972343518515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45998.972343518515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45998.972343518515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45998.972343518515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45998.972343518515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45998.972343518515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45998.972343518515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45998.972343518515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45998.972343518515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ref="G772:G835" ca="1" si="13">IFERROR(NOW()-F772,"-")</f>
        <v>45998.972343518515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45998.972343518515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45998.972343518515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45998.972343518515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45998.972343518515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45998.972343518515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45998.972343518515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45998.972343518515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45998.972343518515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45998.972343518515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45998.972343518515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45998.972343518515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45998.972343518515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45998.972343518515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45998.972343518515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45998.972343518515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45998.972343518515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45998.972343518515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45998.972343518515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45998.972343518515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45998.972343518515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45998.972343518515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45998.972343518515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45998.972343518515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45998.972343518515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45998.972343518515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45998.972343518515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45998.972343518515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45998.972343518515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45998.972343518515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45998.972343518515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45998.972343518515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45998.972343518515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45998.972343518515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45998.972343518515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45998.972343518515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45998.972343518515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45998.972343518515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45998.972343518515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45998.972343518515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45998.972343518515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45998.972343518515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45998.972343518515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45998.972343518515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45998.972343518515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45998.972343518515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45998.972343518515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45998.972343518515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45998.972343518515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45998.972343518515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45998.972343518515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45998.972343518515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45998.972343518515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45998.972343518515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45998.972343518515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45998.972343518515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45998.972343518515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45998.972343518515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45998.972343518515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45998.972343518515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45998.972343518515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45998.972343518515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45998.972343518515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45998.972343518515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ref="G836:G899" ca="1" si="14">IFERROR(NOW()-F836,"-")</f>
        <v>45998.972343518515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45998.972343518515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45998.972343518515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45998.972343518515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45998.972343518515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45998.972343518515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45998.972343518515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45998.972343518515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45998.972343518515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45998.972343518515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45998.972343518515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45998.972343518515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45998.972343518515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45998.972343518515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45998.972343518515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45998.972343518515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45998.972343518515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45998.972343518515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45998.972343518515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45998.972343518515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45998.972343518515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45998.972343518515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45998.972343518515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45998.972343518515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45998.972343518515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45998.972343518515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45998.972343518515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45998.972343518515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45998.972343518515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45998.972343518515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45998.972343518515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45998.972343518515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45998.972343518515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45998.972343518515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45998.972343518515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45998.972343518515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45998.972343518515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45998.972343518515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45998.972343518515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45998.972343518515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45998.972343518515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45998.972343518515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45998.972343518515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45998.972343518515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45998.972343518515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45998.972343518515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45998.972343518515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45998.972343518515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45998.972343518515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45998.972343518515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45998.972343518515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45998.972343518515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45998.972343518515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45998.972343518515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45998.972343518515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45998.972343518515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45998.972343518515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45998.972343518515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45998.972343518515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45998.972343518515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45998.972343518515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45998.972343518515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45998.972343518515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45998.972343518515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ref="G900:G914" ca="1" si="15">IFERROR(NOW()-F900,"-")</f>
        <v>45998.972343518515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45998.972343518515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45998.972343518515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45998.972343518515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45998.972343518515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45998.972343518515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45998.972343518515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45998.972343518515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45998.972343518515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45998.972343518515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45998.972343518515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45998.972343518515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45998.972343518515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45998.972343518515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45998.972343518515</v>
      </c>
      <c r="H914" s="22"/>
      <c r="I914" s="19" t="str">
        <f>IFERROR(VLOOKUP(D914,DB!A:F,6,0),"")</f>
        <v/>
      </c>
      <c r="J914" s="18" t="str">
        <f>IFERROR(VLOOKUP(D914,DB!A:G,7,0),"")</f>
        <v/>
      </c>
      <c r="K914" s="42"/>
      <c r="L914" s="23" t="str">
        <f>IFERROR(VLOOKUP(D914,DB!A:I,9,0),"")</f>
        <v/>
      </c>
    </row>
  </sheetData>
  <dataValidations count="2">
    <dataValidation allowBlank="1" showInputMessage="1" showErrorMessage="1" sqref="E1" xr:uid="{5914219A-CB83-432D-936A-CC0CB6F3982A}"/>
    <dataValidation type="list" allowBlank="1" showInputMessage="1" showErrorMessage="1" sqref="E2:E9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295.49162592591892</v>
      </c>
      <c r="H2" s="91">
        <v>45703.474768518521</v>
      </c>
      <c r="I2" s="91" t="str">
        <f>IFERROR(VLOOKUP(D2,DB!A:F,6,0),"")</f>
        <v>SCECO</v>
      </c>
      <c r="J2" s="91" t="str">
        <f>IFERROR(VLOOKUP(D2,DB!A:G,7,0),"")</f>
        <v>Dead</v>
      </c>
      <c r="K2" s="93" t="s">
        <v>39125</v>
      </c>
      <c r="L2" s="87" t="str">
        <f>IFERROR(VLOOKUP(D2,DB!A:I,9,0),"")</f>
        <v>Latis</v>
      </c>
    </row>
    <row r="3" spans="1:16" ht="15" customHeight="1">
      <c r="A3" s="107" t="s">
        <v>39126</v>
      </c>
      <c r="B3" s="107" t="str">
        <f>IFERROR(VLOOKUP(D3,DB!A:K,11,0),"")</f>
        <v>R4</v>
      </c>
      <c r="C3" s="89">
        <v>2</v>
      </c>
      <c r="D3" s="87" t="s">
        <v>30656</v>
      </c>
      <c r="E3" s="90" t="s">
        <v>39109</v>
      </c>
      <c r="F3" s="91">
        <v>45997.533333333333</v>
      </c>
      <c r="G3" s="92">
        <f t="shared" ref="G3:G44" ca="1" si="0">IFERROR(NOW()-F3,"")</f>
        <v>1.4390101851822692</v>
      </c>
      <c r="H3" s="91">
        <v>45997.522280092591</v>
      </c>
      <c r="I3" s="107" t="str">
        <f>IFERROR(VLOOKUP(D3,DB!A:F,6,0),"")</f>
        <v>Generator-SG</v>
      </c>
      <c r="J3" s="107" t="str">
        <f>IFERROR(VLOOKUP(D3,DB!A:G,7,0),"")</f>
        <v>Good</v>
      </c>
      <c r="K3" s="93" t="s">
        <v>39127</v>
      </c>
      <c r="L3" s="87" t="str">
        <f>IFERROR(VLOOKUP(D3,DB!A:I,9,0),"")</f>
        <v>Latis</v>
      </c>
    </row>
    <row r="4" spans="1:16" ht="19.5" customHeight="1">
      <c r="A4" s="107" t="s">
        <v>39128</v>
      </c>
      <c r="B4" s="107" t="str">
        <f>IFERROR(VLOOKUP(D4,DB!A:K,11,0),"")</f>
        <v>R4</v>
      </c>
      <c r="C4" s="89">
        <v>2</v>
      </c>
      <c r="D4" s="87" t="s">
        <v>32943</v>
      </c>
      <c r="E4" s="90" t="s">
        <v>39106</v>
      </c>
      <c r="F4" s="91">
        <v>45998.79414351852</v>
      </c>
      <c r="G4" s="92">
        <f t="shared" ca="1" si="0"/>
        <v>0.17819999999483116</v>
      </c>
      <c r="H4" s="91">
        <v>45998.664027777777</v>
      </c>
      <c r="I4" s="107" t="str">
        <f>IFERROR(VLOOKUP(D4,DB!A:F,6,0),"")</f>
        <v>SCECO</v>
      </c>
      <c r="J4" s="107" t="str">
        <f>IFERROR(VLOOKUP(D4,DB!A:G,7,0),"")</f>
        <v>Vandalized</v>
      </c>
      <c r="K4" s="93" t="s">
        <v>39129</v>
      </c>
      <c r="L4" s="87" t="str">
        <f>IFERROR(VLOOKUP(D4,DB!A:I,9,0),"")</f>
        <v>Latis</v>
      </c>
    </row>
    <row r="5" spans="1:16" ht="15" customHeight="1">
      <c r="A5" s="107"/>
      <c r="B5" s="107" t="str">
        <f>IFERROR(VLOOKUP(D5,DB!A:K,11,0),"")</f>
        <v/>
      </c>
      <c r="C5" s="89"/>
      <c r="D5" s="87"/>
      <c r="E5" s="90"/>
      <c r="F5" s="91"/>
      <c r="G5" s="92">
        <f t="shared" ca="1" si="0"/>
        <v>45998.972343518515</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45998.972343518515</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45998.972343518515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45998.972343518515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45998.972343518515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45998.972343518515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45998.972343518515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45998.972343518515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45998.972343518515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45998.972343518515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45998.972343518515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45998.972343518515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45998.972343518515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45998.972343518515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45998.972343518515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45998.972343518515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45998.972343518515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45998.972343518515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45998.972343518515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45998.972343518515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45998.972343518515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45998.972343518515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45998.972343518515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45998.972343518515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45998.972343518515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45998.972343518515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45998.972343518515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45998.972343518515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45998.972343518515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45998.972343518515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45998.972343518515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45998.972343518515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45998.972343518515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45998.972343518515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45998.972343518515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45998.972343518515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45998.972343518515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45998.972343518515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45998.972343518515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45998.972343518515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45998.972343518515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45998.972343518515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45998.972343518515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45998.972343518515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45998.972343518515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45998.972343518515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45998.972343518515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45998.972343518515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45998.972343518515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45998.972343518515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45998.972343518515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45998.972343518515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45998.972343518515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45998.972343518515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45998.972343518515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45998.972343518515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45998.972343518515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45998.972343518515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45998.972343518515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45998.972343518515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45998.972343518515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45998.972343518515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45998.972343518515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45998.972343518515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45998.972343518515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45998.972343518515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45998.972343518515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45998.972343518515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45998.972343518515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45998.972343518515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45998.972343518515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45998.972343518515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45998.972343518515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45998.972343518515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45998.972343518515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45998.972343518515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45998.972343518515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45998.972343518515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45998.972343518515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45998.972343518515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45998.972343518515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45998.972343518515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45998.972343518515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45998.972343518515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45998.972343518515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45998.972343518515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45998.972343518515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45998.972343518515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45998.972343518515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45998.972343518515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45998.972343518515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45998.972343518515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45998.972343518515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45998.972343518515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45998.972343518515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45998.972343518515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45998.972343518515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45998.972343518515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45998.972343518515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45998.972343518515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45998.972343518515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45998.972343518515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45998.972343518515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45998.972343518515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45998.972343518515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45998.972343518515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45998.972343518515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45998.972343518515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45998.972343518515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45998.972343518515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45998.972343518515</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45998.972343518515</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45998.972343518515</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45998.972343518515</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45998.972343518515</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45998.972343518515</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45998.972343518515</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45998.972343518515</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45998.972343518515</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45998.972343518515</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45998.972343518515</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45998.972343518515</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45998.972343518515</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45998.972343518515</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45998.972343518515</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45998.972343518515</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45998.972343518515</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45998.972343518515</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45998.972343518515</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45998.972343518515</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45998.972343518515</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45998.972343518515</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45998.972343518515</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45998.972343518515</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45998.972343518515</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45998.972343518515</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45998.972343518515</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45998.972343518515</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45998.972343518515</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45998.972343518515</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45998.972343518515</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45998.972343518515</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45998.972343518515</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45998.972343518515</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45998.972343518515</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45998.972343518515</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45998.972343518515</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45998.972343518515</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45998.972343518515</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45998.972343518515</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39130</v>
      </c>
      <c r="B2" s="37" t="str">
        <f>IFERROR(VLOOKUP(D2,DB!A:K,11,0),"")</f>
        <v>R5</v>
      </c>
      <c r="C2" s="37">
        <v>3</v>
      </c>
      <c r="D2" s="100" t="s">
        <v>36085</v>
      </c>
      <c r="E2" s="37" t="s">
        <v>39106</v>
      </c>
      <c r="F2" s="38">
        <v>45891.832060185188</v>
      </c>
      <c r="G2" s="102">
        <f ca="1">IFERROR(NOW()-F2,"")</f>
        <v>107.14028333332681</v>
      </c>
      <c r="H2" s="38">
        <v>45891.790393518517</v>
      </c>
      <c r="I2" s="37" t="str">
        <f>IFERROR(VLOOKUP(D2,DB!A:F,6,0),"")</f>
        <v>Generator-SG</v>
      </c>
      <c r="J2" s="37" t="str">
        <f>IFERROR(VLOOKUP(D2,DB!A:G,7,0),"")</f>
        <v>Vandalized</v>
      </c>
      <c r="K2" s="37" t="s">
        <v>39131</v>
      </c>
      <c r="L2" s="37" t="str">
        <f>IFERROR(VLOOKUP(D2,DB!A:I,9,0),"")</f>
        <v>Latis</v>
      </c>
      <c r="M2" s="99"/>
    </row>
    <row r="3" spans="1:13" s="39" customFormat="1" ht="30.75">
      <c r="A3" s="37" t="s">
        <v>39132</v>
      </c>
      <c r="B3" s="37" t="str">
        <f>IFERROR(VLOOKUP(D3,DB!A:K,11,0),"")</f>
        <v>R5</v>
      </c>
      <c r="C3" s="37">
        <v>1</v>
      </c>
      <c r="D3" s="37" t="s">
        <v>33407</v>
      </c>
      <c r="E3" s="37" t="s">
        <v>39109</v>
      </c>
      <c r="F3" s="38">
        <v>45926.188877314817</v>
      </c>
      <c r="G3" s="102">
        <f t="shared" ref="G3" ca="1" si="0">IFERROR(NOW()-F3,"")</f>
        <v>72.783466203698481</v>
      </c>
      <c r="H3" s="38">
        <v>45926.158159722225</v>
      </c>
      <c r="I3" s="37" t="str">
        <f>IFERROR(VLOOKUP(D3,DB!A:F,6,0),"")</f>
        <v>SCECO</v>
      </c>
      <c r="J3" s="37" t="str">
        <f>IFERROR(VLOOKUP(D3,DB!A:G,7,0),"")</f>
        <v>Good</v>
      </c>
      <c r="K3" s="37" t="s">
        <v>39133</v>
      </c>
      <c r="L3" s="37" t="str">
        <f>IFERROR(VLOOKUP(D3,DB!A:I,9,0),"")</f>
        <v>Latis</v>
      </c>
      <c r="M3" s="99"/>
    </row>
    <row r="4" spans="1:13" s="39" customFormat="1" ht="45.75" customHeight="1">
      <c r="A4" s="103" t="s">
        <v>39134</v>
      </c>
      <c r="B4" s="103" t="str">
        <f>IFERROR(VLOOKUP(D4,DB!A:K,11,0),"")</f>
        <v>R5</v>
      </c>
      <c r="C4" s="103">
        <v>1</v>
      </c>
      <c r="D4" s="103" t="s">
        <v>34832</v>
      </c>
      <c r="E4" s="103" t="s">
        <v>39109</v>
      </c>
      <c r="F4" s="104">
        <v>45948.661111111112</v>
      </c>
      <c r="G4" s="105">
        <f t="shared" ref="G4" ca="1" si="1">IFERROR(NOW()-F4,"")</f>
        <v>50.311232407402713</v>
      </c>
      <c r="H4" s="104">
        <v>45948.661111111112</v>
      </c>
      <c r="I4" s="103" t="str">
        <f>IFERROR(VLOOKUP(D4,DB!A:F,6,0),"")</f>
        <v>SCECO</v>
      </c>
      <c r="J4" s="103" t="str">
        <f>IFERROR(VLOOKUP(D4,DB!A:G,7,0),"")</f>
        <v>Dead</v>
      </c>
      <c r="K4" s="103" t="s">
        <v>39135</v>
      </c>
      <c r="L4" s="103" t="str">
        <f>IFERROR(VLOOKUP(D4,DB!A:I,9,0),"")</f>
        <v>Latis</v>
      </c>
    </row>
    <row r="5" spans="1:13" s="39" customFormat="1" ht="30.75">
      <c r="A5" s="103" t="s">
        <v>39136</v>
      </c>
      <c r="B5" s="103" t="str">
        <f>IFERROR(VLOOKUP(D5,DB!A:K,11,0),"")</f>
        <v>R5</v>
      </c>
      <c r="C5" s="103">
        <v>1</v>
      </c>
      <c r="D5" s="103" t="s">
        <v>36592</v>
      </c>
      <c r="E5" s="103" t="s">
        <v>39106</v>
      </c>
      <c r="F5" s="104">
        <v>45981.373298611114</v>
      </c>
      <c r="G5" s="105">
        <f ca="1">IFERROR(NOW()-F5,"")</f>
        <v>17.599044907401549</v>
      </c>
      <c r="H5" s="132">
        <v>45981.360798611109</v>
      </c>
      <c r="I5" s="103" t="str">
        <f>IFERROR(VLOOKUP(D5,DB!A:F,6,0),"")</f>
        <v>SCECO</v>
      </c>
      <c r="J5" s="103" t="str">
        <f>IFERROR(VLOOKUP(D5,DB!A:G,7,0),"")</f>
        <v>Dead</v>
      </c>
      <c r="K5" s="103" t="s">
        <v>39137</v>
      </c>
      <c r="L5" s="103" t="str">
        <f>IFERROR(VLOOKUP(D5,DB!A:I,9,0),"")</f>
        <v>Latis</v>
      </c>
    </row>
    <row r="6" spans="1:13">
      <c r="A6" s="37" t="s">
        <v>39138</v>
      </c>
      <c r="B6" s="37" t="str">
        <f>IFERROR(VLOOKUP(D6,DB!A:K,11,0),"")</f>
        <v>R5</v>
      </c>
      <c r="C6" s="37">
        <v>1</v>
      </c>
      <c r="D6" s="37" t="s">
        <v>37850</v>
      </c>
      <c r="E6" s="37" t="s">
        <v>39106</v>
      </c>
      <c r="F6" s="38">
        <v>45997.107488425929</v>
      </c>
      <c r="G6" s="131">
        <f t="shared" ref="G6" ca="1" si="2">IFERROR(NOW()-F6,"")</f>
        <v>1.8648550925863674</v>
      </c>
      <c r="H6" s="38">
        <v>45997.093599537038</v>
      </c>
      <c r="I6" s="37" t="str">
        <f>IFERROR(VLOOKUP(D6,DB!A:F,6,0),"")</f>
        <v>SCECO</v>
      </c>
      <c r="J6" s="37" t="str">
        <f>IFERROR(VLOOKUP(D6,DB!A:G,7,0),"")</f>
        <v>In progress</v>
      </c>
      <c r="K6" s="37" t="s">
        <v>39139</v>
      </c>
      <c r="L6" s="37" t="str">
        <f>IFERROR(VLOOKUP(D6,DB!A:I,9,0),"")</f>
        <v>Latis</v>
      </c>
    </row>
    <row r="7" spans="1:13">
      <c r="A7" s="37" t="s">
        <v>39140</v>
      </c>
      <c r="B7" s="37" t="str">
        <f>IFERROR(VLOOKUP(D7,DB!A:K,11,0),"")</f>
        <v>R5</v>
      </c>
      <c r="C7" s="37">
        <v>1</v>
      </c>
      <c r="D7" s="37" t="s">
        <v>37284</v>
      </c>
      <c r="E7" s="37" t="s">
        <v>39109</v>
      </c>
      <c r="F7" s="38">
        <v>45998.467928240738</v>
      </c>
      <c r="G7" s="131">
        <f ca="1">IFERROR(NOW()-F7,"")</f>
        <v>0.50441527777729789</v>
      </c>
      <c r="H7" s="38">
        <v>45998.451261574075</v>
      </c>
      <c r="I7" s="37" t="str">
        <f>IFERROR(VLOOKUP(D7,DB!A:F,6,0),"")</f>
        <v>SCECO</v>
      </c>
      <c r="J7" s="37" t="str">
        <f>IFERROR(VLOOKUP(D7,DB!A:G,7,0),"")</f>
        <v>Good+Dead</v>
      </c>
      <c r="K7" s="37" t="s">
        <v>39141</v>
      </c>
      <c r="L7" s="37" t="str">
        <f>IFERROR(VLOOKUP(D7,DB!A:I,9,0),"")</f>
        <v>Latis</v>
      </c>
    </row>
    <row r="8" spans="1:13" ht="30.75">
      <c r="A8" s="37" t="s">
        <v>39142</v>
      </c>
      <c r="B8" s="37" t="str">
        <f>IFERROR(VLOOKUP(D8,DB!A:K,11,0),"")</f>
        <v>R5</v>
      </c>
      <c r="C8" s="37">
        <v>1</v>
      </c>
      <c r="D8" s="37" t="s">
        <v>32884</v>
      </c>
      <c r="E8" s="37" t="s">
        <v>39109</v>
      </c>
      <c r="F8" s="38">
        <v>45998.699166666665</v>
      </c>
      <c r="G8" s="131">
        <f ca="1">IFERROR(NOW()-F8,"")</f>
        <v>0.27317685184971197</v>
      </c>
      <c r="H8" s="38">
        <v>45998.687361111108</v>
      </c>
      <c r="I8" s="37" t="str">
        <f>IFERROR(VLOOKUP(D8,DB!A:F,6,0),"")</f>
        <v>SCECO</v>
      </c>
      <c r="J8" s="37" t="str">
        <f>IFERROR(VLOOKUP(D8,DB!A:G,7,0),"")</f>
        <v>Vandalized+Dead</v>
      </c>
      <c r="K8" s="37" t="s">
        <v>39143</v>
      </c>
      <c r="L8" s="37" t="str">
        <f>IFERROR(VLOOKUP(D8,DB!A:I,9,0),"")</f>
        <v>Latis</v>
      </c>
    </row>
    <row r="9" spans="1:13">
      <c r="A9" s="37"/>
      <c r="B9" s="37" t="str">
        <f>IFERROR(VLOOKUP(D9,DB!A:K,11,0),"")</f>
        <v>R5</v>
      </c>
      <c r="C9" s="37"/>
      <c r="D9" s="37" t="s">
        <v>37882</v>
      </c>
      <c r="E9" s="37"/>
      <c r="F9" s="38"/>
      <c r="G9" s="131">
        <f ca="1">IFERROR(NOW()-F9,"")</f>
        <v>45998.972343518515</v>
      </c>
      <c r="H9" s="38"/>
      <c r="I9" s="37" t="str">
        <f>IFERROR(VLOOKUP(D9,DB!A:F,6,0),"")</f>
        <v>SCECO</v>
      </c>
      <c r="J9" s="37" t="str">
        <f>IFERROR(VLOOKUP(D9,DB!A:G,7,0),"")</f>
        <v>No BB Shifted</v>
      </c>
      <c r="K9" s="37"/>
      <c r="L9" s="37" t="str">
        <f>IFERROR(VLOOKUP(D9,DB!A:I,9,0),"")</f>
        <v>Latis</v>
      </c>
    </row>
    <row r="10" spans="1:13">
      <c r="A10" s="37"/>
      <c r="B10" s="37" t="str">
        <f>IFERROR(VLOOKUP(D10,DB!A:K,11,0),"")</f>
        <v/>
      </c>
      <c r="C10" s="37"/>
      <c r="D10" s="37"/>
      <c r="E10" s="37"/>
      <c r="F10" s="38"/>
      <c r="G10" s="131">
        <f ca="1">IFERROR(NOW()-F10,"")</f>
        <v>45998.972343518515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45998.972343518515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45998.972343518515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45998.972343518515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45998.972343518515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45998.972343518515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45998.972343518515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45998.972343518515</v>
      </c>
      <c r="H17" s="38"/>
      <c r="I17" s="37" t="str">
        <f>IFERROR(VLOOKUP(D17,DB!A:F,6,0),"")</f>
        <v/>
      </c>
      <c r="J17" s="37" t="str">
        <f>IFERROR(VLOOKUP(D17,DB!A:G,7,0),"")</f>
        <v/>
      </c>
      <c r="K17" s="37"/>
      <c r="L17" s="37" t="str">
        <f>IFERROR(VLOOKUP(D17,DB!A:I,9,0),"")</f>
        <v/>
      </c>
    </row>
    <row r="18" spans="1:12">
      <c r="A18" s="100"/>
      <c r="B18" s="100" t="str">
        <f>IFERROR(VLOOKUP(D18,DB!A:K,11,0),"")</f>
        <v/>
      </c>
      <c r="C18" s="100"/>
      <c r="D18" s="100"/>
      <c r="E18" s="100"/>
      <c r="F18" s="132"/>
      <c r="G18" s="102">
        <f ca="1">IFERROR(NOW()-F18,"")</f>
        <v>45998.972343518515</v>
      </c>
      <c r="H18" s="132"/>
      <c r="I18" s="100" t="str">
        <f>IFERROR(VLOOKUP(D18,DB!A:F,6,0),"")</f>
        <v/>
      </c>
      <c r="J18" s="100" t="str">
        <f>IFERROR(VLOOKUP(D18,DB!A:G,7,0),"")</f>
        <v/>
      </c>
      <c r="K18" s="100"/>
      <c r="L18" s="100" t="str">
        <f>IFERROR(VLOOKUP(D18,DB!A:I,9,0),"")</f>
        <v/>
      </c>
    </row>
    <row r="19" spans="1:12">
      <c r="A19" s="37"/>
      <c r="B19" s="37" t="str">
        <f>IFERROR(VLOOKUP(D19,DB!A:K,11,0),"")</f>
        <v/>
      </c>
      <c r="C19" s="37"/>
      <c r="D19" s="37"/>
      <c r="E19" s="37"/>
      <c r="F19" s="38"/>
      <c r="G19" s="131">
        <f ca="1">IFERROR(NOW()-F19,"")</f>
        <v>45998.972343518515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45998.972343518515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45998.972343518515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45998.972343518515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45998.972343518515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45998.972343518515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45998.972343518515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45998.972343518515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45998.972343518515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45998.972343518515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45998.972343518515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45998.972343518515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45998.972343518515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45998.972343518515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45998.972343518515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45998.972343518515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45998.972343518515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45998.972343518515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45998.972343518515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45998.972343518515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45998.972343518515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45998.972343518515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45998.972343518515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45998.972343518515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45998.972343518515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45998.972343518515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45998.972343518515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45998.972343518515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45998.972343518515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45998.972343518515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45998.972343518515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45998.972343518515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45998.972343518515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45998.972343518515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45998.972343518515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45998.972343518515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45998.972343518515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45998.972343518515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45998.972343518515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45998.972343518515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45998.972343518515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45998.972343518515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45998.972343518515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45998.972343518515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45998.972343518515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45998.972343518515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45998.972343518515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45998.972343518515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45998.972343518515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45998.972343518515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45998.972343518515</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1">
        <f ca="1">IFERROR(NOW()-F70,"")</f>
        <v>45998.972343518515</v>
      </c>
      <c r="H70" s="38"/>
      <c r="I70" s="37" t="str">
        <f>IFERROR(VLOOKUP(D70,DB!A:F,6,0),"")</f>
        <v/>
      </c>
      <c r="J70" s="37" t="str">
        <f>IFERROR(VLOOKUP(D70,DB!A:G,7,0),"")</f>
        <v/>
      </c>
      <c r="K70" s="37"/>
      <c r="L70" s="37"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6"/>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39144</v>
      </c>
      <c r="B2" s="115" t="str">
        <f>IFERROR(VLOOKUP(D2,DB!A:K,11,0),"")</f>
        <v>R6</v>
      </c>
      <c r="C2" s="116">
        <v>3</v>
      </c>
      <c r="D2" s="115" t="s">
        <v>34702</v>
      </c>
      <c r="E2" s="138" t="s">
        <v>39106</v>
      </c>
      <c r="F2" s="117">
        <v>45998.877071759256</v>
      </c>
      <c r="G2" s="72">
        <f t="shared" ref="G2:G30" ca="1" si="0">IFERROR(NOW()-F2,"-")</f>
        <v>9.5271759259048849E-2</v>
      </c>
      <c r="H2" s="117">
        <v>45998.869502314818</v>
      </c>
      <c r="I2" s="115" t="str">
        <f>IFERROR(VLOOKUP(D2,DB!A:F,6,0),"")</f>
        <v>SCECO</v>
      </c>
      <c r="J2" s="115" t="str">
        <f>IFERROR(VLOOKUP(D2,DB!A:G,7,0),"")</f>
        <v>Vandalized</v>
      </c>
      <c r="K2" s="118" t="s">
        <v>39145</v>
      </c>
      <c r="L2" s="133" t="str">
        <f>IFERROR(VLOOKUP(D2,DB!A:I,9,0),"")</f>
        <v>Latis</v>
      </c>
    </row>
    <row r="3" spans="1:16382" ht="31.5" customHeight="1">
      <c r="A3" s="114"/>
      <c r="B3" s="115" t="str">
        <f>IFERROR(VLOOKUP(D3,DB!A:K,11,0),"")</f>
        <v/>
      </c>
      <c r="C3" s="116"/>
      <c r="D3" s="115"/>
      <c r="E3" s="138"/>
      <c r="F3" s="117"/>
      <c r="G3" s="72">
        <f t="shared" ca="1" si="0"/>
        <v>45998.972343518515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45998.972343518515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45998.972343518515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45998.972343518515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45998.972343518515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45998.972343518515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45998.972343518515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45998.972343518515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45998.972343518515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45998.972343518515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45998.972343518515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45998.972343518515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45998.972343518515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45998.972343518515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45998.972343518515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45998.972343518515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45998.972343518515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45998.972343518515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45998.972343518515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45998.972343518515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45998.972343518515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45998.972343518515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45998.972343518515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45998.972343518515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45998.972343518515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45998.972343518515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45998.972343518515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45998.972343518515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ref="G31:G94" ca="1" si="1">IFERROR(NOW()-F31,"-")</f>
        <v>45998.972343518515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45998.972343518515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45998.972343518515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45998.972343518515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45998.972343518515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45998.972343518515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45998.972343518515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45998.972343518515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45998.972343518515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45998.972343518515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45998.972343518515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45998.972343518515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45998.972343518515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45998.972343518515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45998.972343518515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45998.972343518515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45998.972343518515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45998.972343518515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45998.972343518515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45998.972343518515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45998.972343518515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45998.972343518515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45998.972343518515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45998.972343518515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45998.972343518515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45998.972343518515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45998.972343518515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45998.972343518515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45998.972343518515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45998.972343518515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45998.972343518515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45998.972343518515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45998.972343518515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45998.972343518515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45998.972343518515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45998.972343518515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45998.972343518515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45998.972343518515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45998.972343518515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45998.972343518515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45998.972343518515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45998.972343518515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45998.972343518515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45998.972343518515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45998.972343518515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45998.972343518515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45998.972343518515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45998.972343518515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45998.972343518515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45998.972343518515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45998.972343518515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45998.972343518515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45998.972343518515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45998.972343518515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45998.972343518515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45998.972343518515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45998.972343518515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45998.972343518515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45998.972343518515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45998.972343518515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45998.972343518515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45998.972343518515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45998.972343518515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45998.972343518515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ref="G95:G158" ca="1" si="2">IFERROR(NOW()-F95,"-")</f>
        <v>45998.972343518515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45998.972343518515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45998.972343518515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45998.972343518515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45998.972343518515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45998.972343518515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45998.972343518515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45998.972343518515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45998.972343518515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45998.972343518515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45998.972343518515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45998.972343518515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45998.972343518515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45998.972343518515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45998.972343518515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45998.972343518515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45998.972343518515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45998.972343518515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45998.972343518515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45998.972343518515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45998.972343518515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45998.972343518515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45998.972343518515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45998.972343518515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45998.972343518515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45998.972343518515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45998.972343518515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45998.972343518515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45998.972343518515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45998.972343518515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45998.972343518515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45998.972343518515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45998.972343518515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45998.972343518515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45998.972343518515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45998.972343518515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45998.972343518515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45998.972343518515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45998.972343518515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45998.972343518515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45998.972343518515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45998.972343518515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45998.972343518515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45998.972343518515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45998.972343518515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45998.972343518515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45998.972343518515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45998.972343518515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45998.972343518515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45998.972343518515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45998.972343518515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45998.972343518515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45998.972343518515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45998.972343518515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45998.972343518515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45998.972343518515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45998.972343518515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45998.972343518515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45998.972343518515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45998.972343518515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45998.972343518515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45998.972343518515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45998.972343518515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45998.972343518515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ref="G159:G222" ca="1" si="3">IFERROR(NOW()-F159,"-")</f>
        <v>45998.972343518515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45998.972343518515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45998.972343518515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45998.972343518515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45998.972343518515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45998.972343518515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45998.972343518515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45998.972343518515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45998.972343518515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45998.972343518515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45998.972343518515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45998.972343518515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45998.972343518515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45998.972343518515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45998.972343518515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45998.972343518515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45998.972343518515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45998.972343518515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45998.972343518515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45998.972343518515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45998.972343518515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45998.972343518515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45998.972343518515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45998.972343518515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45998.972343518515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45998.972343518515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45998.972343518515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45998.972343518515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45998.972343518515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45998.972343518515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45998.972343518515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45998.972343518515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45998.972343518515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45998.972343518515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45998.972343518515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45998.972343518515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45998.972343518515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45998.972343518515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45998.972343518515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45998.972343518515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45998.972343518515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45998.972343518515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45998.972343518515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45998.972343518515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45998.972343518515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45998.972343518515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45998.972343518515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45998.972343518515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45998.972343518515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45998.972343518515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45998.972343518515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45998.972343518515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45998.972343518515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45998.972343518515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45998.972343518515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45998.972343518515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45998.972343518515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45998.972343518515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45998.972343518515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45998.972343518515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45998.972343518515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45998.972343518515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45998.972343518515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45998.972343518515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ref="G223:G286" ca="1" si="4">IFERROR(NOW()-F223,"-")</f>
        <v>45998.972343518515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45998.972343518515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45998.972343518515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45998.972343518515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45998.972343518515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45998.972343518515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45998.972343518515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45998.972343518515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45998.972343518515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45998.972343518515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45998.972343518515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45998.972343518515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45998.972343518515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45998.972343518515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45998.972343518515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45998.972343518515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45998.972343518515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45998.972343518515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45998.972343518515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45998.972343518515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45998.972343518515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45998.972343518515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45998.972343518515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45998.972343518515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45998.972343518515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45998.972343518515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45998.972343518515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45998.972343518515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45998.972343518515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45998.972343518515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45998.972343518515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45998.972343518515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45998.972343518515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45998.972343518515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45998.972343518515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45998.972343518515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45998.972343518515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45998.972343518515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45998.972343518515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45998.972343518515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45998.972343518515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45998.972343518515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45998.972343518515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45998.972343518515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45998.972343518515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45998.972343518515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45998.972343518515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45998.972343518515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45998.972343518515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45998.972343518515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45998.972343518515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45998.972343518515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45998.972343518515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45998.972343518515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45998.972343518515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45998.972343518515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45998.972343518515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45998.972343518515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45998.972343518515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45998.972343518515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45998.972343518515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45998.972343518515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45998.972343518515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45998.972343518515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ref="G287:G350" ca="1" si="5">IFERROR(NOW()-F287,"-")</f>
        <v>45998.972343518515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45998.972343518515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45998.972343518515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45998.972343518515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45998.972343518515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45998.972343518515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45998.972343518515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45998.972343518515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45998.972343518515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45998.972343518515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45998.972343518515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45998.972343518515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45998.972343518515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45998.972343518515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45998.972343518515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45998.972343518515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45998.972343518515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45998.972343518515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45998.972343518515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45998.972343518515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45998.972343518515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45998.972343518515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45998.972343518515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45998.972343518515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45998.972343518515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45998.972343518515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45998.972343518515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45998.972343518515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45998.972343518515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45998.972343518515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45998.972343518515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45998.972343518515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45998.972343518515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45998.972343518515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45998.972343518515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45998.972343518515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45998.972343518515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45998.972343518515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45998.972343518515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45998.972343518515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45998.972343518515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45998.972343518515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45998.972343518515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45998.972343518515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45998.972343518515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45998.972343518515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45998.972343518515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45998.972343518515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45998.972343518515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45998.972343518515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45998.972343518515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45998.972343518515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45998.972343518515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45998.972343518515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45998.972343518515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45998.972343518515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45998.972343518515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45998.972343518515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45998.972343518515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45998.972343518515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45998.972343518515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45998.972343518515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45998.972343518515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45998.972343518515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ref="G351:G414" ca="1" si="6">IFERROR(NOW()-F351,"-")</f>
        <v>45998.972343518515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45998.972343518515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45998.972343518515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45998.972343518515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45998.972343518515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45998.972343518515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45998.972343518515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45998.972343518515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45998.972343518515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45998.972343518515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45998.972343518515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45998.972343518515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45998.972343518515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45998.972343518515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45998.972343518515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45998.972343518515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45998.972343518515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45998.972343518515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45998.972343518515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45998.972343518515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45998.972343518515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45998.972343518515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45998.972343518515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45998.972343518515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45998.972343518515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45998.972343518515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45998.972343518515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45998.972343518515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45998.972343518515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45998.972343518515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45998.972343518515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45998.972343518515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45998.972343518515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45998.972343518515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45998.972343518515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45998.972343518515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45998.972343518515</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45998.972343518515</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45998.972343518515</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45998.972343518515</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45998.972343518515</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45998.972343518515</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45998.972343518515</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45998.972343518515</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45998.972343518515</v>
      </c>
      <c r="H395" s="117"/>
      <c r="I395" s="115" t="str">
        <f>IFERROR(VLOOKUP(D395,DB!A:F,6,0),"")</f>
        <v/>
      </c>
      <c r="J395" s="115" t="str">
        <f>IFERROR(VLOOKUP(D395,DB!A:G,7,0),"")</f>
        <v/>
      </c>
      <c r="K395" s="118"/>
      <c r="L395" s="133" t="str">
        <f>IFERROR(VLOOKUP(D395,DB!A:I,9,0),"")</f>
        <v/>
      </c>
    </row>
    <row r="396" spans="1:12" ht="31.5" customHeight="1">
      <c r="A396" s="139"/>
      <c r="B396" s="140" t="str">
        <f>IFERROR(VLOOKUP(D396,DB!A:K,11,0),"")</f>
        <v/>
      </c>
      <c r="C396" s="141"/>
      <c r="D396" s="140"/>
      <c r="E396" s="138"/>
      <c r="F396" s="142"/>
      <c r="G396" s="143">
        <f t="shared" ca="1" si="6"/>
        <v>45998.972343518515</v>
      </c>
      <c r="H396" s="142"/>
      <c r="I396" s="140" t="str">
        <f>IFERROR(VLOOKUP(D396,DB!A:F,6,0),"")</f>
        <v/>
      </c>
      <c r="J396" s="140" t="str">
        <f>IFERROR(VLOOKUP(D396,DB!A:G,7,0),"")</f>
        <v/>
      </c>
      <c r="K396" s="144"/>
      <c r="L396" s="145" t="str">
        <f>IFERROR(VLOOKUP(D396,DB!A:I,9,0),"")</f>
        <v/>
      </c>
    </row>
  </sheetData>
  <dataValidations count="2">
    <dataValidation allowBlank="1" showInputMessage="1" showErrorMessage="1" sqref="E1" xr:uid="{9E1BC488-8814-4F8A-8DBE-742B3278AB71}"/>
    <dataValidation type="list" allowBlank="1" showInputMessage="1" showErrorMessage="1" sqref="E2:E39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2025-12-07T20:21:56Z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