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49" documentId="120_S{2AC9BD13-BADA-5192-A53E-5A8FF88502F6}" xr6:coauthVersionLast="47" xr6:coauthVersionMax="47" xr10:uidLastSave="{A37EB49C-2030-4CDB-92D0-BC060601930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<sst xmlns="http://schemas.openxmlformats.org/spreadsheetml/2006/main" count="181583" uniqueCount="39205">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</sst>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329.02893576389033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45991.977361689816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45991.977361689816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45991.977361689816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45991.977361689816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45991.977361689816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45991.977361689816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45991.977361689816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45991.977361689816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45991.977361689816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45991.977361689816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45991.977361689816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45991.977361689816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45991.977361689816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45991.977361689816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45991.977361689816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45991.977361689816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45991.977361689816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45991.977361689816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45991.977361689816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45991.977361689816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45991.977361689816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45991.977361689816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45991.977361689816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45991.977361689816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45991.977361689816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45991.977361689816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45991.977361689816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45991.977361689816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45991.977361689816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45991.977361689816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45991.977361689816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45991.977361689816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45991.977361689816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45991.977361689816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45991.977361689816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45991.977361689816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45991.977361689816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45991.977361689816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45991.977361689816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45991.977361689816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45991.977361689816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45991.977361689816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45991.977361689816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45991.977361689816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45991.977361689816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45991.977361689816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45991.977361689816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45991.977361689816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45991.977361689816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45991.977361689816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45991.977361689816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45991.977361689816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45991.977361689816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45991.977361689816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45991.977361689816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45991.977361689816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45991.977361689816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45991.977361689816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45991.977361689816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45991.977361689816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45991.977361689816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45991.977361689816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45991.977361689816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45991.977361689816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45991.977361689816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45991.977361689816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45991.977361689816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45991.977361689816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45991.977361689816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45991.977361689816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45991.977361689816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45991.977361689816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45991.977361689816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45991.977361689816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45991.977361689816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45991.977361689816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45991.977361689816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45991.977361689816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45991.977361689816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45991.977361689816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45991.977361689816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45991.977361689816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45991.977361689816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45991.977361689816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45991.977361689816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45991.977361689816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45991.977361689816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45991.977361689816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45991.977361689816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45991.977361689816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45991.977361689816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45991.977361689816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45991.977361689816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45991.977361689816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45991.977361689816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45991.977361689816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45991.977361689816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45991.977361689816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45991.977361689816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45991.977361689816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45991.977361689816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45991.977361689816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45991.977361689816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45991.977361689816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45991.977361689816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45991.977361689816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45991.977361689816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45991.977361689816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45991.977361689816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45991.977361689816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45991.977361689816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45991.977361689816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45991.977361689816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45991.977361689816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45991.977361689816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45991.977361689816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45991.977361689816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45991.977361689816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45991.977361689816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45991.977361689816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45991.977361689816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45991.977361689816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45991.977361689816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45991.977361689816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45991.977361689816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45991.977361689816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45991.977361689816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45991.977361689816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45991.977361689816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45991.977361689816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45991.977361689816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45991.977361689816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45991.977361689816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45991.977361689816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45991.977361689816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45991.977361689816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45991.977361689816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45991.977361689816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45991.977361689816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45991.977361689816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45991.977361689816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45991.977361689816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45991.977361689816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45991.977361689816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45991.977361689816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45991.977361689816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45991.977361689816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45991.977361689816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45991.977361689816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45991.977361689816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45991.977361689816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45991.977361689816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45991.977361689816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45991.977361689816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45991.977361689816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45991.977361689816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45991.977361689816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45991.977361689816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45991.977361689816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45991.977361689816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45991.977361689816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45991.977361689816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45991.977361689816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45991.977361689816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45991.977361689816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45991.977361689816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45991.977361689816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45991.977361689816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45991.977361689816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45991.977361689816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45991.977361689816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45991.977361689816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45991.977361689816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45991.977361689816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45991.977361689816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45991.977361689816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45991.977361689816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45991.977361689816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45991.977361689816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45991.977361689816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45991.977361689816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45991.977361689816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45991.977361689816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45991.977361689816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45991.977361689816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45991.977361689816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45991.977361689816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45991.977361689816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45991.977361689816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45991.977361689816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45991.977361689816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45991.977361689816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45991.977361689816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45991.977361689816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45991.977361689816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45991.977361689816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45991.977361689816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45991.977361689816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45991.977361689816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45991.977361689816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45991.977361689816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45991.977361689816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45991.977361689816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45991.977361689816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45991.977361689816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45991.977361689816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45991.977361689816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45991.977361689816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45991.977361689816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45991.977361689816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45991.977361689816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45991.977361689816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45991.977361689816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45991.977361689816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45991.977361689816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45991.977361689816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45991.977361689816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45991.977361689816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45991.977361689816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45991.977361689816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45991.977361689816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45991.977361689816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45991.977361689816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45991.977361689816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45991.977361689816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45991.977361689816</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166.977523726855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7.589942708335002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45991.977361689816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45991.977361689816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45991.977361689816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45991.977361689816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45991.977361689816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45991.977361689816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45991.977361689816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45991.977361689816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45991.977361689816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45991.977361689816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45991.977361689816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45991.977361689816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45991.977361689816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45991.977361689816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45991.977361689816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45991.977361689816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45991.977361689816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45991.977361689816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45991.977361689816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45991.977361689816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45991.977361689816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45991.977361689816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45991.977361689816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45991.977361689816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45991.977361689816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45991.977361689816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45991.977361689816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45991.977361689816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45991.977361689816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45991.977361689816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45991.977361689816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45991.977361689816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45991.977361689816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45991.977361689816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45991.977361689816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45991.977361689816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45991.977361689816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45991.977361689816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45991.977361689816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45991.977361689816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45991.977361689816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45991.977361689816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45991.977361689816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45991.977361689816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45991.977361689816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45991.977361689816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45991.977361689816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45991.977361689816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45991.977361689816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45991.977361689816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45991.977361689816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45991.977361689816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45991.977361689816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45991.977361689816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45991.977361689816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45991.977361689816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45991.977361689816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45991.977361689816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45991.977361689816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45991.977361689816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45991.977361689816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45991.977361689816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45991.977361689816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45991.977361689816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45991.977361689816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45991.977361689816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45991.977361689816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45991.977361689816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45991.977361689816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45991.977361689816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45991.977361689816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45991.977361689816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45991.977361689816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45991.977361689816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45991.977361689816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45991.977361689816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45991.977361689816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45991.977361689816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45991.977361689816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45991.977361689816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45991.977361689816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45991.977361689816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45991.977361689816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45991.977361689816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45991.977361689816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45991.977361689816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45991.977361689816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45991.977361689816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45991.977361689816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45991.977361689816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45991.977361689816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45991.977361689816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45991.977361689816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45991.977361689816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45991.977361689816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45991.977361689816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45991.977361689816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45991.977361689816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45991.977361689816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45991.977361689816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45991.977361689816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45991.977361689816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45991.977361689816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45991.977361689816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45991.977361689816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45991.977361689816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45991.977361689816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45991.977361689816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45991.977361689816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45991.977361689816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45991.977361689816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45991.977361689816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45991.977361689816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45991.977361689816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45991.977361689816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45991.977361689816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45991.977361689816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45991.977361689816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45991.977361689816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45991.977361689816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45991.977361689816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45991.977361689816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45991.977361689816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45991.977361689816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45991.977361689816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45991.977361689816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45991.977361689816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45991.977361689816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45991.977361689816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45991.977361689816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45991.977361689816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45991.977361689816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45991.977361689816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45991.977361689816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45991.977361689816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45991.977361689816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45991.977361689816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45991.977361689816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45991.977361689816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45991.977361689816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45991.977361689816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45991.977361689816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45991.977361689816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45991.977361689816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45991.977361689816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45991.977361689816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45991.977361689816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45991.977361689816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45991.977361689816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45991.977361689816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45991.977361689816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45991.977361689816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45991.977361689816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45991.977361689816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45991.977361689816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45991.977361689816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45991.977361689816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45991.977361689816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45991.977361689816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45991.977361689816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45991.977361689816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45991.977361689816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45991.977361689816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45991.977361689816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45991.977361689816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45991.977361689816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45991.977361689816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45991.977361689816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45991.977361689816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45991.977361689816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45991.977361689816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45991.977361689816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45991.977361689816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45991.977361689816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45991.977361689816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45991.977361689816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45991.977361689816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45991.977361689816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45991.977361689816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45991.977361689816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45991.977361689816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45991.977361689816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45991.977361689816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45991.977361689816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45991.977361689816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45991.977361689816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45991.977361689816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45991.977361689816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45991.977361689816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45991.977361689816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45991.977361689816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45991.977361689816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45991.977361689816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45991.977361689816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45991.977361689816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45991.977361689816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45991.977361689816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45991.977361689816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45991.977361689816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45991.977361689816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45991.977361689816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45991.977361689816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45991.977361689816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45991.977361689816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45991.977361689816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45991.977361689816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45991.977361689816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45991.977361689816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45991.977361689816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45991.977361689816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45991.977361689816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45991.977361689816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45991.977361689816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45991.977361689816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45991.977361689816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45991.977361689816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45991.977361689816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45991.977361689816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45991.977361689816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45991.977361689816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45991.977361689816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45991.977361689816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45991.977361689816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45991.977361689816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45991.977361689816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45991.977361689816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45991.977361689816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45991.977361689816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45991.977361689816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45991.977361689816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45991.977361689816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45991.977361689816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45991.977361689816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45991.977361689816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45991.977361689816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45991.977361689816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45991.977361689816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45991.977361689816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45991.977361689816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45991.977361689816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45991.977361689816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45991.977361689816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45991.977361689816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45991.977361689816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45991.977361689816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45991.977361689816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45991.977361689816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45991.977361689816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45991.977361689816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45991.977361689816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45991.977361689816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45991.977361689816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45991.977361689816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45991.977361689816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45991.977361689816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45991.977361689816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45991.977361689816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45991.977361689816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45991.977361689816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45991.977361689816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45991.977361689816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45991.977361689816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45991.977361689816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45991.977361689816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45991.977361689816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45991.977361689816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45991.977361689816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45991.977361689816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45991.977361689816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45991.977361689816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45991.977361689816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45991.977361689816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45991.977361689816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45991.977361689816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45991.977361689816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45991.977361689816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45991.977361689816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45991.977361689816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45991.977361689816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45991.977361689816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45991.977361689816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45991.977361689816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45991.977361689816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45991.977361689816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45991.977361689816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45991.977361689816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45991.977361689816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45991.977361689816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45991.977361689816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45991.977361689816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45991.977361689816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45991.977361689816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45991.977361689816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45991.977361689816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45991.977361689816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45991.977361689816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45991.977361689816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45991.977361689816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45991.977361689816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45991.977361689816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45991.977361689816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45991.977361689816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45991.977361689816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45991.977361689816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45991.977361689816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45991.977361689816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45991.977361689816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45991.977361689816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45991.977361689816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45991.977361689816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45991.977361689816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45991.977361689816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45991.977361689816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45991.977361689816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45991.977361689816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45991.977361689816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45991.977361689816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45991.977361689816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45991.977361689816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45991.977361689816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45991.977361689816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45991.977361689816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45991.977361689816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45991.977361689816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45991.977361689816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45991.977361689816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45991.977361689816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45991.977361689816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45991.977361689816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45991.977361689816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45991.977361689816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45991.977361689816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45991.977361689816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45991.977361689816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45991.977361689816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45991.977361689816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45991.977361689816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45991.977361689816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45991.977361689816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45991.977361689816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45991.977361689816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45991.977361689816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45991.977361689816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45991.977361689816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45991.977361689816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45991.977361689816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45991.977361689816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45991.977361689816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45991.977361689816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45991.977361689816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45991.977361689816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45991.977361689816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45991.977361689816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45991.977361689816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45991.977361689816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45991.977361689816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45991.977361689816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45991.977361689816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45991.977361689816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45991.977361689816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45991.977361689816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45991.977361689816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45991.977361689816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45991.977361689816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45991.977361689816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45991.977361689816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45991.977361689816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45991.977361689816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45991.977361689816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45991.977361689816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45991.977361689816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45991.977361689816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45991.977361689816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45991.977361689816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45991.977361689816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45991.977361689816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45991.977361689816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45991.977361689816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45991.977361689816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45991.977361689816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45991.977361689816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45991.977361689816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45991.977361689816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45991.977361689816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45991.977361689816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45991.977361689816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45991.977361689816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45991.977361689816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45991.977361689816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45991.977361689816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45991.977361689816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45991.977361689816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45991.977361689816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45991.977361689816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45991.977361689816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45991.977361689816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45991.977361689816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45991.977361689816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45991.977361689816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45991.977361689816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45991.977361689816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45991.977361689816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45991.977361689816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45991.977361689816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45991.977361689816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45991.977361689816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45991.977361689816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45991.977361689816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45991.977361689816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45991.977361689816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45991.977361689816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45991.977361689816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45991.977361689816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45991.977361689816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45991.977361689816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45991.977361689816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45991.977361689816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45991.977361689816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45991.977361689816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45991.977361689816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45991.977361689816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45991.977361689816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45991.977361689816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45991.977361689816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45991.977361689816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45991.977361689816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45991.977361689816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45991.977361689816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45991.977361689816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45991.977361689816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45991.977361689816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45991.977361689816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45991.977361689816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45991.977361689816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45991.977361689816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45991.977361689816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45991.977361689816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45991.977361689816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45991.977361689816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45991.977361689816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45991.977361689816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45991.977361689816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45991.977361689816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45991.977361689816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45991.977361689816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45991.977361689816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45991.977361689816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45991.977361689816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45991.977361689816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45991.977361689816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45991.977361689816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45991.977361689816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45991.977361689816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45991.977361689816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45991.977361689816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45991.977361689816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45991.977361689816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45991.977361689816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45991.977361689816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45991.977361689816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45991.977361689816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45991.977361689816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45991.977361689816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45991.977361689816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45991.977361689816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45991.977361689816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45991.977361689816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45991.977361689816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45991.977361689816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45991.977361689816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45991.977361689816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45991.977361689816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45991.977361689816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45991.977361689816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45991.977361689816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45991.977361689816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45991.977361689816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45991.977361689816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45991.977361689816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45991.977361689816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45991.977361689816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45991.977361689816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45991.977361689816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45991.977361689816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45991.977361689816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45991.977361689816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45991.977361689816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45991.977361689816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45991.977361689816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45991.977361689816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45991.977361689816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45991.977361689816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45991.977361689816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45991.977361689816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45991.977361689816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45991.977361689816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45991.977361689816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45991.977361689816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45991.977361689816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45991.977361689816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45991.977361689816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45991.977361689816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45991.977361689816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45991.977361689816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45991.977361689816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45991.977361689816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45991.977361689816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45991.977361689816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45991.977361689816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45991.977361689816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45991.977361689816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45991.977361689816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45991.977361689816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45991.977361689816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45991.977361689816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45991.977361689816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45991.977361689816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45991.977361689816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45991.977361689816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45991.977361689816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45991.977361689816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45991.977361689816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45991.977361689816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45991.977361689816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45991.977361689816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45991.977361689816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45991.977361689816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45991.977361689816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45991.977361689816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45991.977361689816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45991.977361689816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45991.977361689816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45991.977361689816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45991.977361689816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45991.977361689816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45991.977361689816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45991.977361689816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45991.977361689816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45991.977361689816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45991.977361689816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45991.977361689816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45991.977361689816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45991.977361689816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45991.977361689816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45991.977361689816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45991.977361689816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45991.977361689816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45991.977361689816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45991.977361689816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45991.977361689816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45991.977361689816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45991.977361689816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45991.977361689816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45991.977361689816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45991.977361689816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45991.977361689816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45991.977361689816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45991.977361689816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45991.977361689816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45991.977361689816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45991.977361689816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45991.977361689816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45991.977361689816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45991.977361689816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45991.977361689816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45991.977361689816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45991.977361689816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45991.977361689816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45991.977361689816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45991.977361689816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45991.977361689816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45991.977361689816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45991.977361689816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45991.977361689816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45991.977361689816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45991.977361689816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45991.977361689816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45991.977361689816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45991.977361689816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45991.977361689816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45991.977361689816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45991.977361689816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45991.977361689816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45991.977361689816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45991.977361689816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45991.977361689816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45991.977361689816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45991.977361689816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45991.977361689816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45991.977361689816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45991.977361689816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45991.977361689816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45991.977361689816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45991.977361689816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45991.977361689816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45991.977361689816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45991.977361689816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45991.977361689816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45991.977361689816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45991.977361689816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45991.977361689816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45991.977361689816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45991.977361689816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45991.977361689816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45991.977361689816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45991.977361689816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45991.977361689816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45991.977361689816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45991.977361689816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45991.977361689816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45991.977361689816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45991.977361689816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45991.977361689816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45991.977361689816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45991.977361689816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45991.977361689816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45991.977361689816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45991.977361689816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45991.977361689816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45991.977361689816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45991.977361689816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45991.977361689816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45991.977361689816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45991.977361689816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45991.977361689816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45991.977361689816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45991.977361689816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45991.977361689816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45991.977361689816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45991.977361689816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45991.977361689816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45991.977361689816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45991.977361689816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45991.977361689816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45991.977361689816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45991.977361689816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45991.977361689816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45991.977361689816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45991.977361689816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45991.977361689816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45991.977361689816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45991.977361689816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45991.977361689816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45991.977361689816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45991.977361689816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45991.977361689816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45991.977361689816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45991.977361689816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45991.977361689816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45991.977361689816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45991.977361689816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45991.977361689816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45991.977361689816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45991.977361689816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45991.977361689816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45991.977361689816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45991.977361689816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45991.977361689816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45991.977361689816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45991.977361689816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45991.977361689816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45991.977361689816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45991.977361689816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45991.977361689816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45991.977361689816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45991.977361689816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45991.977361689816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45991.977361689816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45991.977361689816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45991.977361689816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45991.977361689816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45991.977361689816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45991.977361689816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45991.977361689816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45991.977361689816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45991.977361689816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45991.977361689816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45991.977361689816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45991.977361689816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45991.977361689816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45991.977361689816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45991.977361689816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45991.977361689816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45991.977361689816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45991.977361689816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45991.977361689816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45991.977361689816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45991.977361689816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45991.977361689816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45991.977361689816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45991.977361689816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45991.977361689816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45991.977361689816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45991.977361689816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45991.977361689816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45991.977361689816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45991.977361689816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45991.977361689816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45991.977361689816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45991.977361689816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45991.977361689816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45991.977361689816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45991.977361689816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45991.977361689816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45991.977361689816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45991.977361689816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45991.977361689816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45991.977361689816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45991.977361689816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45991.977361689816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45991.977361689816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45991.977361689816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45991.977361689816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45991.977361689816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45991.977361689816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45991.977361689816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45991.977361689816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45991.977361689816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45991.977361689816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45991.977361689816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45991.977361689816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45991.977361689816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45991.977361689816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45991.977361689816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45991.977361689816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45991.977361689816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45991.977361689816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45991.977361689816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45991.977361689816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45991.977361689816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45991.977361689816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45991.977361689816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45991.977361689816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45991.977361689816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45991.977361689816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45991.977361689816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45991.977361689816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45991.977361689816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45991.977361689816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45991.977361689816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45991.977361689816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45991.977361689816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45991.977361689816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45991.977361689816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45991.977361689816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45991.977361689816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45991.977361689816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45991.977361689816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45991.977361689816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45991.977361689816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45991.977361689816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45991.977361689816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45991.977361689816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45991.977361689816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45991.977361689816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45991.977361689816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45991.977361689816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45991.977361689816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45991.977361689816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45991.977361689816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45991.977361689816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45991.977361689816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45991.977361689816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45991.977361689816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45991.977361689816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45991.977361689816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45991.977361689816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45991.977361689816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45991.977361689816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45991.977361689816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45991.977361689816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45991.977361689816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45991.977361689816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45991.977361689816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45991.977361689816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45991.977361689816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45991.977361689816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45991.977361689816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45991.977361689816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45991.977361689816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45991.977361689816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45991.977361689816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45991.977361689816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45991.977361689816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45991.977361689816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45991.977361689816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45991.977361689816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45991.977361689816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45991.977361689816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45991.977361689816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45991.977361689816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45991.977361689816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45991.977361689816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45991.977361689816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45991.977361689816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45991.977361689816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45991.977361689816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45991.977361689816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45991.977361689816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45991.977361689816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45991.977361689816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45991.977361689816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45991.977361689816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45991.977361689816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45991.977361689816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45991.977361689816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45991.977361689816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45991.977361689816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45991.977361689816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45991.977361689816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45991.977361689816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45991.977361689816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45991.977361689816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45991.977361689816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45991.977361689816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45991.977361689816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45991.977361689816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45991.977361689816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45991.977361689816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45991.977361689816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45991.977361689816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45991.977361689816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45991.977361689816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45991.977361689816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45991.977361689816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45991.977361689816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45991.977361689816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45991.977361689816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45991.977361689816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45991.977361689816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45991.977361689816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45991.977361689816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45991.977361689816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45991.977361689816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45991.977361689816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45991.977361689816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45991.977361689816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45991.977361689816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45991.977361689816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45991.977361689816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45991.977361689816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45991.977361689816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45991.977361689816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45991.977361689816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45991.977361689816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45991.977361689816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45991.977361689816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45991.977361689816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45991.977361689816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45991.977361689816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45991.977361689816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45991.977361689816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45991.977361689816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45991.977361689816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45991.977361689816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45991.977361689816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45991.977361689816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45991.977361689816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45991.977361689816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45991.977361689816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45991.977361689816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45991.977361689816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45991.977361689816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45991.977361689816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45991.977361689816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45991.977361689816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45991.977361689816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45991.977361689816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45991.977361689816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45991.977361689816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45991.977361689816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45991.977361689816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45991.977361689816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45991.977361689816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45991.977361689816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45991.977361689816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45991.977361689816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45991.977361689816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45991.977361689816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45991.977361689816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45991.977361689816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45991.977361689816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45991.977361689816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45991.977361689816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45991.977361689816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45991.977361689816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45991.977361689816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45991.977361689816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45991.977361689816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45991.977361689816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45991.977361689816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45991.977361689816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45991.977361689816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45991.977361689816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45991.977361689816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45991.977361689816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45991.977361689816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45991.977361689816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45991.977361689816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45991.977361689816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45991.977361689816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45991.977361689816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45991.977361689816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45991.977361689816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45991.977361689816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45991.977361689816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45991.977361689816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45991.977361689816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45991.977361689816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45991.977361689816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45991.977361689816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45991.977361689816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45991.977361689816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45991.977361689816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45991.977361689816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45991.977361689816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45991.977361689816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45991.977361689816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45991.977361689816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45991.977361689816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45991.977361689816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45991.977361689816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45991.977361689816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45991.977361689816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45991.977361689816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45991.977361689816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45991.977361689816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45991.977361689816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45991.977361689816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45991.977361689816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45991.977361689816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45991.977361689816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45991.977361689816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45991.977361689816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45991.977361689816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45991.977361689816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45991.977361689816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45991.977361689816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45991.977361689816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45991.977361689816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45991.977361689816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45991.977361689816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45991.977361689816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45991.977361689816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45991.977361689816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45991.977361689816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45991.977361689816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45991.977361689816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45991.977361689816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45991.977361689816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45991.977361689816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45991.977361689816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45991.977361689816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45991.977361689816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45991.977361689816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45991.977361689816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45991.977361689816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45991.977361689816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45991.977361689816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45991.977361689816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45991.977361689816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45991.977361689816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45991.977361689816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45991.977361689816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45991.977361689816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45991.977361689816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45991.977361689816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45991.977361689816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45991.977361689816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45991.977361689816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45991.977361689816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45991.977361689816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45991.977361689816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45991.977361689816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45991.977361689816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45991.977361689816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45991.977361689816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45991.977361689816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45991.977361689816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45991.977361689816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45991.977361689816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45991.977361689816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45991.977361689816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45991.977361689816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45991.977361689816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45991.977361689816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45991.977361689816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45991.977361689816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45991.977361689816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45991.977361689816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45991.977361689816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45991.977361689816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45991.977361689816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45991.977361689816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45991.977361689816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45991.977361689816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45991.977361689816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45991.977361689816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45991.977361689816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45991.977361689816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45991.977361689816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45991.977361689816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45991.977361689816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45991.977361689816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45991.977361689816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288.49664409722027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45991.977361689816</v>
      </c>
      <c r="H3" s="92">
        <v>45991.957800925928</v>
      </c>
      <c r="I3" s="110" t="str">
        <f>IFERROR(VLOOKUP(D3,DB!A:F,6,0),"")</f>
        <v>SCECO</v>
      </c>
      <c r="J3" s="110" t="str">
        <f>IFERROR(VLOOKUP(D3,DB!A:G,7,0),"")</f>
        <v>Dead+Vandalized</v>
      </c>
      <c r="K3" s="94" t="s">
        <v>39195</v>
      </c>
      <c r="L3" s="88" t="str">
        <f>IFERROR(VLOOKUP(D3,DB!A:I,9,0),"")</f>
        <v>Latis</v>
      </c>
    </row>
    <row r="4" spans="1:16" ht="15" customHeight="1">
      <c r="A4" s="110"/>
      <c r="B4" s="110" t="str">
        <f>IFERROR(VLOOKUP(D4,DB!A:K,11,0),"")</f>
        <v/>
      </c>
      <c r="C4" s="90"/>
      <c r="D4" s="88"/>
      <c r="E4" s="91"/>
      <c r="F4" s="92"/>
      <c r="G4" s="93">
        <f t="shared" ca="1" si="0"/>
        <v>45991.977361689816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45991.977361689816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45991.977361689816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45991.977361689816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45991.977361689816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45991.977361689816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45991.977361689816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45991.977361689816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45991.977361689816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45991.977361689816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45991.977361689816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45991.977361689816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45991.977361689816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45991.977361689816</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45991.977361689816</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45991.977361689816</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45991.977361689816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45991.977361689816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45991.977361689816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45991.977361689816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45991.977361689816</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45991.977361689816</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45991.977361689816</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45991.977361689816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45991.977361689816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45991.977361689816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45991.977361689816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45991.977361689816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45991.977361689816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45991.977361689816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45991.977361689816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45991.977361689816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45991.977361689816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45991.977361689816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45991.977361689816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45991.977361689816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45991.977361689816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45991.977361689816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45991.977361689816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45991.977361689816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45991.977361689816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45991.977361689816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45991.977361689816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45991.977361689816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45991.977361689816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45991.977361689816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45991.977361689816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45991.977361689816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45991.977361689816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45991.977361689816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45991.977361689816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45991.977361689816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45991.977361689816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45991.977361689816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45991.977361689816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45991.977361689816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45991.977361689816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45991.977361689816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45991.977361689816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45991.977361689816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45991.977361689816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45991.977361689816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45991.977361689816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45991.977361689816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45991.977361689816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45991.977361689816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45991.977361689816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45991.977361689816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45991.977361689816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45991.977361689816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45991.977361689816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45991.977361689816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45991.977361689816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45991.977361689816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45991.977361689816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45991.977361689816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45991.977361689816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45991.977361689816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45991.977361689816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45991.977361689816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45991.977361689816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45991.977361689816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45991.977361689816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45991.977361689816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45991.977361689816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45991.977361689816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45991.977361689816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45991.977361689816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45991.977361689816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45991.977361689816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45991.977361689816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45991.977361689816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45991.977361689816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45991.977361689816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45991.977361689816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45991.977361689816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45991.977361689816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45991.977361689816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45991.977361689816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45991.977361689816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45991.977361689816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45991.977361689816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45991.977361689816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45991.977361689816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45991.977361689816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45991.977361689816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45991.977361689816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45991.977361689816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45991.977361689816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45991.977361689816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45991.977361689816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45991.977361689816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45991.977361689816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45991.977361689816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45991.977361689816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45991.977361689816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45991.977361689816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45991.977361689816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45991.977361689816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45991.977361689816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45991.977361689816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45991.977361689816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45991.977361689816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45991.977361689816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45991.977361689816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45991.977361689816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45991.977361689816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45991.977361689816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45991.977361689816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45991.977361689816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45991.977361689816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45991.977361689816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45991.977361689816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45991.977361689816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45991.977361689816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45991.977361689816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45991.977361689816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45991.977361689816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45991.977361689816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45991.977361689816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45991.977361689816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45991.977361689816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45991.977361689816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45991.977361689816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45991.977361689816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45991.977361689816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45991.977361689816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45991.977361689816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45991.977361689816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45991.977361689816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45991.977361689816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45991.977361689816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45991.977361689816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45991.977361689816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45991.977361689816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45991.977361689816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45991.977361689816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45991.977361689816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45991.977361689816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45991.977361689816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45991.977361689816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45991.977361689816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45991.977361689816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45991.977361689816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45991.977361689816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45991.977361689816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45991.977361689816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45991.977361689816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45991.977361689816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45991.977361689816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45991.977361689816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45991.977361689816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45991.977361689816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45991.977361689816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45991.977361689816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45991.977361689816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45991.977361689816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45991.977361689816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45991.977361689816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45991.977361689816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45991.977361689816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45991.977361689816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45991.977361689816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45991.977361689816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45991.977361689816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45991.977361689816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45991.977361689816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45991.977361689816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45991.977361689816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45991.977361689816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45991.977361689816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45991.977361689816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45991.977361689816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45991.977361689816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45991.977361689816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45991.977361689816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45991.977361689816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45991.977361689816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45991.977361689816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45991.977361689816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45991.977361689816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45991.977361689816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45991.977361689816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45991.977361689816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45991.977361689816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45991.977361689816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45991.977361689816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45991.977361689816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45991.977361689816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45991.977361689816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45991.977361689816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45991.977361689816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45991.977361689816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45991.977361689816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45991.977361689816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45991.977361689816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45991.977361689816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45991.977361689816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45991.977361689816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45991.977361689816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45991.977361689816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45991.977361689816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45991.977361689816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45991.977361689816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45991.977361689816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45991.977361689816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45991.977361689816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45991.977361689816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45991.977361689816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45991.977361689816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45991.977361689816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45991.977361689816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45991.977361689816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45991.977361689816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45991.977361689816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45991.977361689816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45991.977361689816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45991.977361689816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45991.977361689816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45991.977361689816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45991.977361689816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45991.977361689816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45991.977361689816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45991.977361689816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45991.977361689816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45991.977361689816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45991.977361689816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45991.977361689816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45991.977361689816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45991.977361689816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45991.977361689816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45991.977361689816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45991.977361689816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45991.977361689816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45991.977361689816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45991.977361689816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45991.977361689816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45991.977361689816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45991.977361689816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45991.977361689816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45991.977361689816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45991.977361689816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45991.977361689816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45991.977361689816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45991.977361689816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45991.977361689816</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H9" sqref="H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100.14530150462815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65.788484374999825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43.316250578704057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10.604063078702893</v>
      </c>
      <c r="H5" s="136">
        <v>45981.360798611109</v>
      </c>
      <c r="I5" s="106" t="str">
        <f>IFERROR(VLOOKUP(D5,DB!A:F,6,0),"")</f>
        <v>SCECO</v>
      </c>
      <c r="J5" s="106" t="str">
        <f>IFERROR(VLOOKUP(D5,DB!A:G,7,0),"")</f>
        <v>Dead</v>
      </c>
      <c r="K5" s="106" t="s">
        <v>39203</v>
      </c>
      <c r="L5" s="106" t="str">
        <f>IFERROR(VLOOKUP(D5,DB!A:I,9,0),"")</f>
        <v>Latis</v>
      </c>
    </row>
    <row r="6" spans="1:13">
      <c r="A6" s="37"/>
      <c r="B6" s="37" t="s">
        <v>5445</v>
      </c>
      <c r="C6" s="37">
        <v>1</v>
      </c>
      <c r="D6" s="106" t="s">
        <v>32996</v>
      </c>
      <c r="E6" s="37" t="s">
        <v>39185</v>
      </c>
      <c r="F6" s="38"/>
      <c r="G6" s="135">
        <f ca="1">IFERROR(NOW()-F6,"")</f>
        <v>45991.977361689816</v>
      </c>
      <c r="H6" s="38">
        <v>45991.950543981482</v>
      </c>
      <c r="I6" s="37" t="str">
        <f>IFERROR(VLOOKUP(D6,DB!A:F,6,0),"")</f>
        <v>SCECO</v>
      </c>
      <c r="J6" s="37" t="str">
        <f>IFERROR(VLOOKUP(D6,DB!A:G,7,0),"")</f>
        <v>Good</v>
      </c>
      <c r="K6" s="37" t="s">
        <v>39204</v>
      </c>
      <c r="L6" s="37" t="str">
        <f>IFERROR(VLOOKUP(D6,DB!A:I,9,0),"")</f>
        <v>Latis</v>
      </c>
    </row>
    <row r="7" spans="1:13">
      <c r="A7" s="37"/>
      <c r="B7" s="37" t="str">
        <f>IFERROR(VLOOKUP(D7,DB!A:K,11,0),"")</f>
        <v/>
      </c>
      <c r="C7" s="37"/>
      <c r="D7" s="103"/>
      <c r="E7" s="37"/>
      <c r="F7" s="38"/>
      <c r="G7" s="135">
        <f ca="1">IFERROR(NOW()-F7,"")</f>
        <v>45991.977361689816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45991.977361689816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45991.977361689816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45991.977361689816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45991.977361689816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45991.977361689816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45991.977361689816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45991.977361689816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45991.977361689816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45991.977361689816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45991.977361689816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45991.977361689816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45991.977361689816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45991.977361689816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45991.977361689816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45991.977361689816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45991.977361689816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45991.977361689816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45991.977361689816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45991.977361689816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45991.977361689816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45991.977361689816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45991.977361689816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45991.977361689816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45991.977361689816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45991.977361689816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45991.977361689816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45991.977361689816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45991.977361689816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45991.977361689816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45991.977361689816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45991.977361689816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45991.977361689816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45991.977361689816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45991.977361689816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45991.977361689816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45991.977361689816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45991.977361689816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45991.977361689816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45991.977361689816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45991.977361689816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45991.977361689816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45991.977361689816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45991.977361689816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45991.977361689816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45991.977361689816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45991.977361689816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45991.977361689816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45991.977361689816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45991.977361689816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45991.977361689816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45991.977361689816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45991.977361689816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45991.977361689816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45991.977361689816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45991.977361689816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45991.977361689816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45991.977361689816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45991.977361689816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45991.977361689816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45991.977361689816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45991.977361689816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45991.977361689816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45991.977361689816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45991.977361689816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45991.977361689816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45991.977361689816</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45991.977361689816</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45991.977361689816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45991.977361689816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45991.977361689816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45991.977361689816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45991.977361689816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45991.977361689816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45991.977361689816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45991.977361689816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45991.977361689816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45991.977361689816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45991.977361689816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45991.977361689816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45991.977361689816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45991.977361689816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45991.977361689816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45991.977361689816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45991.977361689816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45991.977361689816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45991.977361689816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45991.977361689816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45991.977361689816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45991.977361689816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45991.977361689816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45991.977361689816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45991.977361689816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45991.977361689816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45991.977361689816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45991.977361689816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45991.977361689816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45991.977361689816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45991.977361689816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45991.977361689816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45991.977361689816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45991.977361689816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45991.977361689816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45991.977361689816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45991.977361689816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45991.977361689816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45991.977361689816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45991.977361689816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45991.977361689816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45991.977361689816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45991.977361689816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45991.977361689816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45991.977361689816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45991.977361689816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45991.977361689816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45991.977361689816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45991.977361689816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45991.977361689816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45991.977361689816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45991.977361689816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45991.977361689816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45991.977361689816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45991.977361689816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45991.977361689816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45991.977361689816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45991.977361689816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45991.977361689816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45991.977361689816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45991.977361689816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45991.977361689816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45991.977361689816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45991.977361689816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45991.977361689816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45991.977361689816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45991.977361689816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45991.977361689816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45991.977361689816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45991.977361689816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45991.977361689816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45991.977361689816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45991.977361689816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45991.977361689816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45991.977361689816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45991.977361689816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45991.977361689816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45991.977361689816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45991.977361689816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45991.977361689816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45991.977361689816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45991.977361689816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45991.977361689816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45991.977361689816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45991.977361689816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45991.977361689816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45991.977361689816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45991.977361689816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45991.977361689816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45991.977361689816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45991.977361689816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45991.977361689816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45991.977361689816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45991.977361689816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45991.977361689816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45991.977361689816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45991.977361689816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45991.977361689816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45991.977361689816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45991.977361689816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45991.977361689816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45991.977361689816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45991.977361689816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45991.977361689816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45991.977361689816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45991.977361689816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45991.977361689816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45991.977361689816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45991.977361689816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45991.977361689816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45991.977361689816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45991.977361689816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45991.977361689816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45991.977361689816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45991.977361689816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45991.977361689816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45991.977361689816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45991.977361689816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45991.977361689816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45991.977361689816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45991.977361689816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45991.977361689816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45991.977361689816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45991.977361689816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45991.977361689816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45991.977361689816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45991.977361689816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45991.977361689816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45991.977361689816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45991.977361689816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45991.977361689816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45991.977361689816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45991.977361689816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45991.977361689816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45991.977361689816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45991.977361689816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45991.977361689816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45991.977361689816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45991.977361689816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45991.977361689816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45991.977361689816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45991.977361689816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45991.977361689816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45991.977361689816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45991.977361689816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45991.977361689816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45991.977361689816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45991.977361689816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45991.977361689816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45991.977361689816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45991.977361689816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45991.977361689816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45991.977361689816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45991.977361689816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45991.977361689816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45991.977361689816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45991.977361689816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45991.977361689816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45991.977361689816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45991.977361689816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45991.977361689816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45991.977361689816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45991.977361689816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45991.977361689816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45991.977361689816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45991.977361689816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45991.977361689816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45991.977361689816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45991.977361689816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45991.977361689816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45991.977361689816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45991.977361689816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45991.977361689816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45991.977361689816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45991.977361689816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45991.977361689816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45991.977361689816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45991.977361689816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45991.977361689816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45991.977361689816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45991.977361689816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45991.977361689816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45991.977361689816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45991.977361689816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45991.977361689816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45991.977361689816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45991.977361689816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45991.977361689816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45991.977361689816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45991.977361689816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45991.977361689816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45991.977361689816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45991.977361689816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45991.977361689816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45991.977361689816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45991.977361689816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45991.977361689816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45991.977361689816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45991.977361689816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45991.977361689816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45991.977361689816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45991.977361689816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45991.977361689816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45991.977361689816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45991.977361689816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45991.977361689816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45991.977361689816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45991.977361689816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45991.977361689816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45991.977361689816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45991.977361689816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45991.977361689816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45991.977361689816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45991.977361689816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45991.977361689816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45991.977361689816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45991.977361689816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45991.977361689816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45991.977361689816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45991.977361689816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45991.977361689816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45991.977361689816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45991.977361689816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45991.977361689816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45991.977361689816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45991.977361689816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45991.977361689816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45991.977361689816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45991.977361689816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45991.977361689816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45991.977361689816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45991.977361689816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45991.977361689816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45991.977361689816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45991.977361689816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45991.977361689816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45991.977361689816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45991.977361689816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45991.977361689816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45991.977361689816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45991.977361689816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45991.977361689816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45991.977361689816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45991.977361689816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45991.977361689816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45991.977361689816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45991.977361689816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45991.977361689816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45991.977361689816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45991.977361689816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45991.977361689816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45991.977361689816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45991.977361689816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45991.977361689816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45991.977361689816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45991.977361689816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45991.977361689816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45991.977361689816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45991.977361689816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45991.977361689816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45991.977361689816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45991.977361689816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45991.977361689816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45991.977361689816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45991.977361689816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45991.977361689816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45991.977361689816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45991.977361689816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45991.977361689816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45991.977361689816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45991.977361689816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45991.977361689816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45991.977361689816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45991.977361689816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45991.977361689816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45991.977361689816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45991.977361689816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45991.977361689816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45991.977361689816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45991.977361689816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45991.977361689816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45991.977361689816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45991.977361689816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45991.977361689816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45991.977361689816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45991.977361689816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45991.977361689816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45991.977361689816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45991.977361689816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45991.977361689816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45991.977361689816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45991.977361689816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45991.977361689816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45991.977361689816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45991.977361689816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45991.977361689816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45991.977361689816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45991.977361689816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45991.977361689816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45991.977361689816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45991.977361689816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45991.977361689816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45991.977361689816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45991.977361689816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45991.977361689816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45991.977361689816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45991.977361689816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45991.977361689816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45991.977361689816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45991.977361689816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45991.977361689816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45991.977361689816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45991.977361689816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45991.977361689816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45991.977361689816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45991.977361689816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45991.977361689816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45991.977361689816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45991.977361689816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45991.977361689816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45991.977361689816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45991.977361689816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45991.977361689816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45991.977361689816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45991.977361689816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45991.977361689816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45991.977361689816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45991.977361689816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45991.977361689816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45991.977361689816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45991.977361689816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45991.977361689816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45991.977361689816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45991.977361689816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45991.977361689816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45991.977361689816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45991.977361689816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45991.977361689816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45991.977361689816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45991.977361689816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45991.977361689816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45991.977361689816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45991.977361689816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45991.977361689816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45991.977361689816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45991.977361689816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45991.977361689816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45991.977361689816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45991.977361689816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45991.977361689816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45991.977361689816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45991.977361689816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45991.977361689816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45991.977361689816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45991.977361689816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45991.977361689816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45991.977361689816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45991.977361689816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45991.977361689816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45991.977361689816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45991.977361689816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45991.977361689816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45991.977361689816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45991.977361689816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45991.977361689816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45991.977361689816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45991.977361689816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45991.977361689816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45991.977361689816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45991.977361689816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45991.977361689816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45991.977361689816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45991.977361689816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45991.977361689816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45991.977361689816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45991.977361689816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45991.977361689816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45991.977361689816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45991.977361689816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45991.977361689816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45991.977361689816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45991.977361689816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45991.977361689816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45991.977361689816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45991.977361689816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45991.977361689816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45991.977361689816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45991.977361689816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45991.977361689816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45991.977361689816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45991.977361689816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45991.977361689816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45991.977361689816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45991.977361689816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45991.977361689816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45991.977361689816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45991.977361689816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45991.977361689816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45991.977361689816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45991.977361689816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45991.977361689816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45991.977361689816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45991.977361689816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45991.977361689816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45991.977361689816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45991.977361689816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45991.977361689816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45991.977361689816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45991.977361689816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45991.977361689816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45991.977361689816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45991.977361689816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45991.977361689816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45991.977361689816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45991.977361689816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45991.977361689816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45991.977361689816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45991.977361689816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45991.977361689816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45991.977361689816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45991.977361689816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45991.977361689816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45991.977361689816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45991.977361689816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45991.977361689816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45991.977361689816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45991.977361689816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45991.977361689816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45991.977361689816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45991.977361689816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45991.977361689816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45991.977361689816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45991.977361689816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45991.977361689816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45991.977361689816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45991.977361689816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45991.977361689816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45991.977361689816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45991.977361689816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45991.977361689816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45991.977361689816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45991.977361689816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45991.977361689816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45991.977361689816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45991.977361689816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45991.977361689816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45991.977361689816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45991.977361689816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45991.977361689816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45991.977361689816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45991.977361689816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45991.977361689816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45991.977361689816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45991.977361689816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45991.977361689816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45991.977361689816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45991.977361689816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45991.977361689816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45991.977361689816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45991.977361689816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45991.977361689816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45991.977361689816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45991.977361689816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45991.977361689816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45991.977361689816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45991.977361689816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45991.977361689816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45991.977361689816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45991.977361689816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45991.977361689816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45991.977361689816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45991.977361689816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45991.977361689816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45991.977361689816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45991.977361689816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45991.977361689816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45991.977361689816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45991.977361689816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45991.977361689816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